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arlosanpaiva/Documents/Documents/Instit Empreg/ a a Atuais/Paradoxo/Projetos/Em curso/Curso de Economia/Biblio/Novas Aulas/"/>
    </mc:Choice>
  </mc:AlternateContent>
  <xr:revisionPtr revIDLastSave="0" documentId="8_{ECA3276E-2275-684A-B583-5BAB7FE0A506}" xr6:coauthVersionLast="45" xr6:coauthVersionMax="45" xr10:uidLastSave="{00000000-0000-0000-0000-000000000000}"/>
  <bookViews>
    <workbookView xWindow="560" yWindow="560" windowWidth="25040" windowHeight="15500" tabRatio="500" activeTab="4" xr2:uid="{00000000-000D-0000-FFFF-FFFF00000000}"/>
  </bookViews>
  <sheets>
    <sheet name="Especificações" sheetId="2" r:id="rId1"/>
    <sheet name="Como Calculamos" sheetId="4" r:id="rId2"/>
    <sheet name="Câmbio Nom e Real Mens 94-19" sheetId="1" r:id="rId3"/>
    <sheet name="Idem Trimestral" sheetId="3" r:id="rId4"/>
    <sheet name="Gráfico 94 em diante" sheetId="5" r:id="rId5"/>
    <sheet name="Gráfico 2010 em diante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8" i="3" l="1"/>
  <c r="F99" i="3"/>
  <c r="F100" i="3"/>
  <c r="D98" i="3"/>
  <c r="D99" i="3"/>
  <c r="D100" i="3"/>
  <c r="E100" i="3"/>
  <c r="E99" i="3"/>
  <c r="E98" i="3"/>
  <c r="E97" i="3"/>
  <c r="C100" i="3"/>
  <c r="C99" i="3"/>
  <c r="C98" i="3"/>
  <c r="C97" i="3"/>
  <c r="G288" i="1"/>
  <c r="H288" i="1"/>
  <c r="I288" i="1"/>
  <c r="J288" i="1"/>
  <c r="G289" i="1"/>
  <c r="H289" i="1"/>
  <c r="I289" i="1"/>
  <c r="J289" i="1"/>
  <c r="G290" i="1"/>
  <c r="H290" i="1"/>
  <c r="I290" i="1"/>
  <c r="J290" i="1"/>
  <c r="G291" i="1"/>
  <c r="H291" i="1"/>
  <c r="I291" i="1"/>
  <c r="J291" i="1"/>
  <c r="G292" i="1"/>
  <c r="H292" i="1"/>
  <c r="I292" i="1"/>
  <c r="J292" i="1"/>
  <c r="G293" i="1"/>
  <c r="H293" i="1"/>
  <c r="I293" i="1"/>
  <c r="J293" i="1"/>
  <c r="G294" i="1"/>
  <c r="H294" i="1"/>
  <c r="I294" i="1"/>
  <c r="J294" i="1"/>
  <c r="G295" i="1"/>
  <c r="H295" i="1"/>
  <c r="I295" i="1"/>
  <c r="J295" i="1"/>
  <c r="G296" i="1"/>
  <c r="H296" i="1"/>
  <c r="I296" i="1"/>
  <c r="J296" i="1"/>
  <c r="G297" i="1"/>
  <c r="H297" i="1"/>
  <c r="I297" i="1"/>
  <c r="J297" i="1"/>
  <c r="E288" i="1"/>
  <c r="E289" i="1"/>
  <c r="E290" i="1"/>
  <c r="E291" i="1"/>
  <c r="E292" i="1"/>
  <c r="E293" i="1"/>
  <c r="E294" i="1"/>
  <c r="E295" i="1"/>
  <c r="E296" i="1"/>
  <c r="E297" i="1"/>
  <c r="D297" i="1"/>
  <c r="D296" i="1"/>
  <c r="D295" i="1"/>
  <c r="D294" i="1"/>
  <c r="D293" i="1"/>
  <c r="D292" i="1"/>
  <c r="D291" i="1"/>
  <c r="D290" i="1"/>
  <c r="D289" i="1"/>
  <c r="D288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H279" i="1"/>
  <c r="I279" i="1"/>
  <c r="D280" i="1"/>
  <c r="E280" i="1"/>
  <c r="H280" i="1"/>
  <c r="I280" i="1"/>
  <c r="D281" i="1"/>
  <c r="E281" i="1"/>
  <c r="H281" i="1"/>
  <c r="I281" i="1"/>
  <c r="E95" i="3"/>
  <c r="H276" i="1"/>
  <c r="I276" i="1"/>
  <c r="H277" i="1"/>
  <c r="I277" i="1"/>
  <c r="H278" i="1"/>
  <c r="I278" i="1"/>
  <c r="E94" i="3"/>
  <c r="F95" i="3"/>
  <c r="D282" i="1"/>
  <c r="E282" i="1"/>
  <c r="H282" i="1"/>
  <c r="I282" i="1"/>
  <c r="D283" i="1"/>
  <c r="E283" i="1"/>
  <c r="H283" i="1"/>
  <c r="I283" i="1"/>
  <c r="D284" i="1"/>
  <c r="E284" i="1"/>
  <c r="H284" i="1"/>
  <c r="I284" i="1"/>
  <c r="E96" i="3"/>
  <c r="F96" i="3"/>
  <c r="D285" i="1"/>
  <c r="E285" i="1"/>
  <c r="H285" i="1"/>
  <c r="I285" i="1"/>
  <c r="D286" i="1"/>
  <c r="E286" i="1"/>
  <c r="H286" i="1"/>
  <c r="I286" i="1"/>
  <c r="D287" i="1"/>
  <c r="E287" i="1"/>
  <c r="H287" i="1"/>
  <c r="I287" i="1"/>
  <c r="F97" i="3"/>
  <c r="C95" i="3"/>
  <c r="C94" i="3"/>
  <c r="D95" i="3"/>
  <c r="C96" i="3"/>
  <c r="D96" i="3"/>
  <c r="D97" i="3"/>
  <c r="C93" i="3"/>
  <c r="D94" i="3"/>
  <c r="H273" i="1"/>
  <c r="I273" i="1"/>
  <c r="H274" i="1"/>
  <c r="I274" i="1"/>
  <c r="H275" i="1"/>
  <c r="I275" i="1"/>
  <c r="E93" i="3"/>
  <c r="F94" i="3"/>
  <c r="G285" i="1"/>
  <c r="J285" i="1"/>
  <c r="G286" i="1"/>
  <c r="J286" i="1"/>
  <c r="G287" i="1"/>
  <c r="J287" i="1"/>
  <c r="G284" i="1"/>
  <c r="J284" i="1"/>
  <c r="G283" i="1"/>
  <c r="J283" i="1"/>
  <c r="G282" i="1"/>
  <c r="J282" i="1"/>
  <c r="G281" i="1"/>
  <c r="J281" i="1"/>
  <c r="G280" i="1"/>
  <c r="J280" i="1"/>
  <c r="G279" i="1"/>
  <c r="J279" i="1"/>
  <c r="G278" i="1"/>
  <c r="J278" i="1"/>
  <c r="G277" i="1"/>
  <c r="J277" i="1"/>
  <c r="G276" i="1"/>
  <c r="J276" i="1"/>
  <c r="G275" i="1"/>
  <c r="J275" i="1"/>
  <c r="G274" i="1"/>
  <c r="J274" i="1"/>
  <c r="G273" i="1"/>
  <c r="H272" i="1"/>
  <c r="I272" i="1"/>
  <c r="J273" i="1"/>
  <c r="H267" i="1"/>
  <c r="I267" i="1"/>
  <c r="H268" i="1"/>
  <c r="I268" i="1"/>
  <c r="H269" i="1"/>
  <c r="I269" i="1"/>
  <c r="E91" i="3"/>
  <c r="H264" i="1"/>
  <c r="I264" i="1"/>
  <c r="H265" i="1"/>
  <c r="I265" i="1"/>
  <c r="H266" i="1"/>
  <c r="I266" i="1"/>
  <c r="E90" i="3"/>
  <c r="F91" i="3"/>
  <c r="H270" i="1"/>
  <c r="I270" i="1"/>
  <c r="H271" i="1"/>
  <c r="I271" i="1"/>
  <c r="E92" i="3"/>
  <c r="F92" i="3"/>
  <c r="F93" i="3"/>
  <c r="C91" i="3"/>
  <c r="C90" i="3"/>
  <c r="D91" i="3"/>
  <c r="C92" i="3"/>
  <c r="D92" i="3"/>
  <c r="D93" i="3"/>
  <c r="G269" i="1"/>
  <c r="J269" i="1"/>
  <c r="G270" i="1"/>
  <c r="J270" i="1"/>
  <c r="G271" i="1"/>
  <c r="J271" i="1"/>
  <c r="G272" i="1"/>
  <c r="J272" i="1"/>
  <c r="G267" i="1"/>
  <c r="J267" i="1"/>
  <c r="G268" i="1"/>
  <c r="J268" i="1"/>
  <c r="H261" i="1"/>
  <c r="I261" i="1"/>
  <c r="H262" i="1"/>
  <c r="I262" i="1"/>
  <c r="H263" i="1"/>
  <c r="I263" i="1"/>
  <c r="E89" i="3"/>
  <c r="H258" i="1"/>
  <c r="I258" i="1"/>
  <c r="H259" i="1"/>
  <c r="I259" i="1"/>
  <c r="H260" i="1"/>
  <c r="I260" i="1"/>
  <c r="E88" i="3"/>
  <c r="F89" i="3"/>
  <c r="F90" i="3"/>
  <c r="C89" i="3"/>
  <c r="C88" i="3"/>
  <c r="D89" i="3"/>
  <c r="D90" i="3"/>
  <c r="G263" i="1"/>
  <c r="J263" i="1"/>
  <c r="G264" i="1"/>
  <c r="J264" i="1"/>
  <c r="G265" i="1"/>
  <c r="J265" i="1"/>
  <c r="G266" i="1"/>
  <c r="J266" i="1"/>
  <c r="C87" i="3"/>
  <c r="D88" i="3"/>
  <c r="H255" i="1"/>
  <c r="I255" i="1"/>
  <c r="H256" i="1"/>
  <c r="I256" i="1"/>
  <c r="H257" i="1"/>
  <c r="I257" i="1"/>
  <c r="E87" i="3"/>
  <c r="F88" i="3"/>
  <c r="G259" i="1"/>
  <c r="J259" i="1"/>
  <c r="G260" i="1"/>
  <c r="J260" i="1"/>
  <c r="G261" i="1"/>
  <c r="J261" i="1"/>
  <c r="G262" i="1"/>
  <c r="J262" i="1"/>
  <c r="G258" i="1"/>
  <c r="J258" i="1"/>
  <c r="F86" i="3"/>
  <c r="F87" i="3"/>
  <c r="D86" i="3"/>
  <c r="D87" i="3"/>
  <c r="G257" i="1"/>
  <c r="J257" i="1"/>
  <c r="D85" i="3"/>
  <c r="G256" i="1"/>
  <c r="J256" i="1"/>
  <c r="G253" i="1"/>
  <c r="H252" i="1"/>
  <c r="I252" i="1"/>
  <c r="J253" i="1"/>
  <c r="G254" i="1"/>
  <c r="H253" i="1"/>
  <c r="I253" i="1"/>
  <c r="J254" i="1"/>
  <c r="G255" i="1"/>
  <c r="H254" i="1"/>
  <c r="I254" i="1"/>
  <c r="J255" i="1"/>
  <c r="G252" i="1"/>
  <c r="H251" i="1"/>
  <c r="I251" i="1"/>
  <c r="J252" i="1"/>
  <c r="D83" i="3"/>
  <c r="F85" i="3"/>
  <c r="G251" i="1"/>
  <c r="G249" i="1"/>
  <c r="G244" i="1"/>
  <c r="G245" i="1"/>
  <c r="G246" i="1"/>
  <c r="G247" i="1"/>
  <c r="G248" i="1"/>
  <c r="G250" i="1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4" i="3"/>
  <c r="D3" i="3"/>
  <c r="G12" i="4"/>
  <c r="E4" i="4"/>
  <c r="E5" i="4"/>
  <c r="E6" i="4"/>
  <c r="E7" i="4"/>
  <c r="E8" i="4"/>
  <c r="E9" i="4"/>
  <c r="E10" i="4"/>
  <c r="E11" i="4"/>
  <c r="H11" i="4"/>
  <c r="I11" i="4"/>
  <c r="J12" i="4"/>
  <c r="E12" i="4"/>
  <c r="H12" i="4"/>
  <c r="I12" i="4"/>
  <c r="G11" i="4"/>
  <c r="H10" i="4"/>
  <c r="I10" i="4"/>
  <c r="J11" i="4"/>
  <c r="G10" i="4"/>
  <c r="H9" i="4"/>
  <c r="I9" i="4"/>
  <c r="J10" i="4"/>
  <c r="G9" i="4"/>
  <c r="H8" i="4"/>
  <c r="I8" i="4"/>
  <c r="J9" i="4"/>
  <c r="G8" i="4"/>
  <c r="H7" i="4"/>
  <c r="I7" i="4"/>
  <c r="J8" i="4"/>
  <c r="G7" i="4"/>
  <c r="H6" i="4"/>
  <c r="I6" i="4"/>
  <c r="J7" i="4"/>
  <c r="G6" i="4"/>
  <c r="H5" i="4"/>
  <c r="I5" i="4"/>
  <c r="J6" i="4"/>
  <c r="G5" i="4"/>
  <c r="H4" i="4"/>
  <c r="I4" i="4"/>
  <c r="J5" i="4"/>
  <c r="G4" i="4"/>
  <c r="J4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3" i="1"/>
  <c r="J3" i="1"/>
  <c r="H4" i="1"/>
  <c r="I4" i="1"/>
  <c r="J5" i="1"/>
  <c r="H3" i="1"/>
  <c r="I3" i="1"/>
  <c r="J4" i="1"/>
  <c r="H5" i="1"/>
  <c r="I5" i="1"/>
  <c r="J6" i="1"/>
  <c r="H6" i="1"/>
  <c r="I6" i="1"/>
  <c r="J7" i="1"/>
  <c r="H7" i="1"/>
  <c r="I7" i="1"/>
  <c r="J8" i="1"/>
  <c r="H8" i="1"/>
  <c r="I8" i="1"/>
  <c r="J9" i="1"/>
  <c r="H9" i="1"/>
  <c r="I9" i="1"/>
  <c r="J10" i="1"/>
  <c r="H10" i="1"/>
  <c r="I10" i="1"/>
  <c r="J11" i="1"/>
  <c r="H11" i="1"/>
  <c r="I11" i="1"/>
  <c r="J12" i="1"/>
  <c r="H12" i="1"/>
  <c r="I12" i="1"/>
  <c r="J13" i="1"/>
  <c r="H13" i="1"/>
  <c r="I13" i="1"/>
  <c r="J14" i="1"/>
  <c r="H14" i="1"/>
  <c r="I14" i="1"/>
  <c r="J15" i="1"/>
  <c r="H15" i="1"/>
  <c r="I15" i="1"/>
  <c r="J16" i="1"/>
  <c r="H16" i="1"/>
  <c r="I16" i="1"/>
  <c r="J17" i="1"/>
  <c r="H17" i="1"/>
  <c r="I17" i="1"/>
  <c r="J18" i="1"/>
  <c r="H18" i="1"/>
  <c r="I18" i="1"/>
  <c r="J19" i="1"/>
  <c r="H19" i="1"/>
  <c r="I19" i="1"/>
  <c r="J20" i="1"/>
  <c r="H20" i="1"/>
  <c r="I20" i="1"/>
  <c r="J21" i="1"/>
  <c r="H21" i="1"/>
  <c r="I21" i="1"/>
  <c r="J22" i="1"/>
  <c r="H22" i="1"/>
  <c r="I22" i="1"/>
  <c r="J23" i="1"/>
  <c r="H23" i="1"/>
  <c r="I23" i="1"/>
  <c r="J24" i="1"/>
  <c r="H24" i="1"/>
  <c r="I24" i="1"/>
  <c r="J25" i="1"/>
  <c r="H25" i="1"/>
  <c r="I25" i="1"/>
  <c r="J26" i="1"/>
  <c r="H26" i="1"/>
  <c r="I26" i="1"/>
  <c r="J27" i="1"/>
  <c r="H27" i="1"/>
  <c r="I27" i="1"/>
  <c r="J28" i="1"/>
  <c r="H28" i="1"/>
  <c r="I28" i="1"/>
  <c r="J29" i="1"/>
  <c r="H29" i="1"/>
  <c r="I29" i="1"/>
  <c r="J30" i="1"/>
  <c r="H30" i="1"/>
  <c r="I30" i="1"/>
  <c r="J31" i="1"/>
  <c r="H31" i="1"/>
  <c r="I31" i="1"/>
  <c r="J32" i="1"/>
  <c r="H32" i="1"/>
  <c r="I32" i="1"/>
  <c r="J33" i="1"/>
  <c r="H33" i="1"/>
  <c r="I33" i="1"/>
  <c r="J34" i="1"/>
  <c r="H34" i="1"/>
  <c r="I34" i="1"/>
  <c r="J35" i="1"/>
  <c r="H35" i="1"/>
  <c r="I35" i="1"/>
  <c r="J36" i="1"/>
  <c r="H36" i="1"/>
  <c r="I36" i="1"/>
  <c r="J37" i="1"/>
  <c r="H37" i="1"/>
  <c r="I37" i="1"/>
  <c r="J38" i="1"/>
  <c r="H38" i="1"/>
  <c r="I38" i="1"/>
  <c r="J39" i="1"/>
  <c r="H39" i="1"/>
  <c r="I39" i="1"/>
  <c r="J40" i="1"/>
  <c r="H40" i="1"/>
  <c r="I40" i="1"/>
  <c r="J41" i="1"/>
  <c r="H41" i="1"/>
  <c r="I41" i="1"/>
  <c r="J42" i="1"/>
  <c r="H42" i="1"/>
  <c r="I42" i="1"/>
  <c r="J43" i="1"/>
  <c r="H43" i="1"/>
  <c r="I43" i="1"/>
  <c r="J44" i="1"/>
  <c r="H44" i="1"/>
  <c r="I44" i="1"/>
  <c r="J45" i="1"/>
  <c r="H45" i="1"/>
  <c r="I45" i="1"/>
  <c r="J46" i="1"/>
  <c r="H46" i="1"/>
  <c r="I46" i="1"/>
  <c r="J47" i="1"/>
  <c r="H47" i="1"/>
  <c r="I47" i="1"/>
  <c r="J48" i="1"/>
  <c r="H48" i="1"/>
  <c r="I48" i="1"/>
  <c r="J49" i="1"/>
  <c r="H49" i="1"/>
  <c r="I49" i="1"/>
  <c r="J50" i="1"/>
  <c r="H50" i="1"/>
  <c r="I50" i="1"/>
  <c r="J51" i="1"/>
  <c r="H51" i="1"/>
  <c r="I51" i="1"/>
  <c r="J52" i="1"/>
  <c r="H52" i="1"/>
  <c r="I52" i="1"/>
  <c r="J53" i="1"/>
  <c r="H53" i="1"/>
  <c r="I53" i="1"/>
  <c r="J54" i="1"/>
  <c r="H54" i="1"/>
  <c r="I54" i="1"/>
  <c r="J55" i="1"/>
  <c r="H55" i="1"/>
  <c r="I55" i="1"/>
  <c r="J56" i="1"/>
  <c r="H56" i="1"/>
  <c r="I56" i="1"/>
  <c r="J57" i="1"/>
  <c r="H57" i="1"/>
  <c r="I57" i="1"/>
  <c r="J58" i="1"/>
  <c r="H58" i="1"/>
  <c r="I58" i="1"/>
  <c r="J59" i="1"/>
  <c r="H59" i="1"/>
  <c r="I59" i="1"/>
  <c r="J60" i="1"/>
  <c r="H60" i="1"/>
  <c r="I60" i="1"/>
  <c r="J61" i="1"/>
  <c r="H61" i="1"/>
  <c r="I61" i="1"/>
  <c r="J62" i="1"/>
  <c r="H62" i="1"/>
  <c r="I62" i="1"/>
  <c r="J63" i="1"/>
  <c r="H63" i="1"/>
  <c r="I63" i="1"/>
  <c r="J64" i="1"/>
  <c r="H64" i="1"/>
  <c r="I64" i="1"/>
  <c r="J65" i="1"/>
  <c r="H65" i="1"/>
  <c r="I65" i="1"/>
  <c r="J66" i="1"/>
  <c r="H66" i="1"/>
  <c r="I66" i="1"/>
  <c r="J67" i="1"/>
  <c r="H67" i="1"/>
  <c r="I67" i="1"/>
  <c r="J68" i="1"/>
  <c r="H68" i="1"/>
  <c r="I68" i="1"/>
  <c r="J69" i="1"/>
  <c r="H69" i="1"/>
  <c r="I69" i="1"/>
  <c r="J70" i="1"/>
  <c r="H70" i="1"/>
  <c r="I70" i="1"/>
  <c r="J71" i="1"/>
  <c r="H71" i="1"/>
  <c r="I71" i="1"/>
  <c r="J72" i="1"/>
  <c r="H72" i="1"/>
  <c r="I72" i="1"/>
  <c r="J73" i="1"/>
  <c r="H73" i="1"/>
  <c r="I73" i="1"/>
  <c r="J74" i="1"/>
  <c r="H74" i="1"/>
  <c r="I74" i="1"/>
  <c r="J75" i="1"/>
  <c r="H75" i="1"/>
  <c r="I75" i="1"/>
  <c r="J76" i="1"/>
  <c r="H76" i="1"/>
  <c r="I76" i="1"/>
  <c r="J77" i="1"/>
  <c r="H77" i="1"/>
  <c r="I77" i="1"/>
  <c r="J78" i="1"/>
  <c r="H78" i="1"/>
  <c r="I78" i="1"/>
  <c r="J79" i="1"/>
  <c r="H79" i="1"/>
  <c r="I79" i="1"/>
  <c r="J80" i="1"/>
  <c r="H80" i="1"/>
  <c r="I80" i="1"/>
  <c r="J81" i="1"/>
  <c r="H81" i="1"/>
  <c r="I81" i="1"/>
  <c r="J82" i="1"/>
  <c r="H82" i="1"/>
  <c r="I82" i="1"/>
  <c r="J83" i="1"/>
  <c r="H83" i="1"/>
  <c r="I83" i="1"/>
  <c r="J84" i="1"/>
  <c r="H84" i="1"/>
  <c r="I84" i="1"/>
  <c r="J85" i="1"/>
  <c r="H85" i="1"/>
  <c r="I85" i="1"/>
  <c r="J86" i="1"/>
  <c r="H86" i="1"/>
  <c r="I86" i="1"/>
  <c r="J87" i="1"/>
  <c r="H87" i="1"/>
  <c r="I87" i="1"/>
  <c r="J88" i="1"/>
  <c r="H88" i="1"/>
  <c r="I88" i="1"/>
  <c r="J89" i="1"/>
  <c r="H89" i="1"/>
  <c r="I89" i="1"/>
  <c r="J90" i="1"/>
  <c r="H90" i="1"/>
  <c r="I90" i="1"/>
  <c r="J91" i="1"/>
  <c r="H91" i="1"/>
  <c r="I91" i="1"/>
  <c r="J92" i="1"/>
  <c r="H92" i="1"/>
  <c r="I92" i="1"/>
  <c r="J93" i="1"/>
  <c r="H93" i="1"/>
  <c r="I93" i="1"/>
  <c r="J94" i="1"/>
  <c r="H94" i="1"/>
  <c r="I94" i="1"/>
  <c r="J95" i="1"/>
  <c r="H95" i="1"/>
  <c r="I95" i="1"/>
  <c r="J96" i="1"/>
  <c r="H96" i="1"/>
  <c r="I96" i="1"/>
  <c r="J97" i="1"/>
  <c r="H97" i="1"/>
  <c r="I97" i="1"/>
  <c r="J98" i="1"/>
  <c r="H98" i="1"/>
  <c r="I98" i="1"/>
  <c r="J99" i="1"/>
  <c r="H99" i="1"/>
  <c r="I99" i="1"/>
  <c r="J100" i="1"/>
  <c r="H100" i="1"/>
  <c r="I100" i="1"/>
  <c r="J101" i="1"/>
  <c r="H101" i="1"/>
  <c r="I101" i="1"/>
  <c r="J102" i="1"/>
  <c r="H102" i="1"/>
  <c r="I102" i="1"/>
  <c r="J103" i="1"/>
  <c r="H103" i="1"/>
  <c r="I103" i="1"/>
  <c r="J104" i="1"/>
  <c r="H104" i="1"/>
  <c r="I104" i="1"/>
  <c r="J105" i="1"/>
  <c r="H105" i="1"/>
  <c r="I105" i="1"/>
  <c r="J106" i="1"/>
  <c r="H106" i="1"/>
  <c r="I106" i="1"/>
  <c r="J107" i="1"/>
  <c r="H107" i="1"/>
  <c r="I107" i="1"/>
  <c r="J108" i="1"/>
  <c r="H108" i="1"/>
  <c r="I108" i="1"/>
  <c r="J109" i="1"/>
  <c r="H109" i="1"/>
  <c r="I109" i="1"/>
  <c r="J110" i="1"/>
  <c r="H110" i="1"/>
  <c r="I110" i="1"/>
  <c r="J111" i="1"/>
  <c r="H111" i="1"/>
  <c r="I111" i="1"/>
  <c r="J112" i="1"/>
  <c r="H112" i="1"/>
  <c r="I112" i="1"/>
  <c r="J113" i="1"/>
  <c r="H113" i="1"/>
  <c r="I113" i="1"/>
  <c r="J114" i="1"/>
  <c r="H114" i="1"/>
  <c r="I114" i="1"/>
  <c r="J115" i="1"/>
  <c r="H115" i="1"/>
  <c r="I115" i="1"/>
  <c r="J116" i="1"/>
  <c r="H116" i="1"/>
  <c r="I116" i="1"/>
  <c r="J117" i="1"/>
  <c r="H117" i="1"/>
  <c r="I117" i="1"/>
  <c r="J118" i="1"/>
  <c r="H118" i="1"/>
  <c r="I118" i="1"/>
  <c r="J119" i="1"/>
  <c r="H119" i="1"/>
  <c r="I119" i="1"/>
  <c r="J120" i="1"/>
  <c r="H120" i="1"/>
  <c r="I120" i="1"/>
  <c r="J121" i="1"/>
  <c r="H121" i="1"/>
  <c r="I121" i="1"/>
  <c r="J122" i="1"/>
  <c r="H122" i="1"/>
  <c r="I122" i="1"/>
  <c r="J123" i="1"/>
  <c r="H123" i="1"/>
  <c r="I123" i="1"/>
  <c r="J124" i="1"/>
  <c r="H124" i="1"/>
  <c r="I124" i="1"/>
  <c r="J125" i="1"/>
  <c r="H125" i="1"/>
  <c r="I125" i="1"/>
  <c r="J126" i="1"/>
  <c r="H126" i="1"/>
  <c r="I126" i="1"/>
  <c r="J127" i="1"/>
  <c r="H127" i="1"/>
  <c r="I127" i="1"/>
  <c r="J128" i="1"/>
  <c r="H128" i="1"/>
  <c r="I128" i="1"/>
  <c r="J129" i="1"/>
  <c r="H129" i="1"/>
  <c r="I129" i="1"/>
  <c r="J130" i="1"/>
  <c r="H130" i="1"/>
  <c r="I130" i="1"/>
  <c r="J131" i="1"/>
  <c r="H131" i="1"/>
  <c r="I131" i="1"/>
  <c r="J132" i="1"/>
  <c r="H132" i="1"/>
  <c r="I132" i="1"/>
  <c r="J133" i="1"/>
  <c r="H133" i="1"/>
  <c r="I133" i="1"/>
  <c r="J134" i="1"/>
  <c r="H134" i="1"/>
  <c r="I134" i="1"/>
  <c r="J135" i="1"/>
  <c r="H135" i="1"/>
  <c r="I135" i="1"/>
  <c r="J136" i="1"/>
  <c r="H136" i="1"/>
  <c r="I136" i="1"/>
  <c r="J137" i="1"/>
  <c r="H137" i="1"/>
  <c r="I137" i="1"/>
  <c r="J138" i="1"/>
  <c r="H138" i="1"/>
  <c r="I138" i="1"/>
  <c r="J139" i="1"/>
  <c r="H139" i="1"/>
  <c r="I139" i="1"/>
  <c r="J140" i="1"/>
  <c r="H140" i="1"/>
  <c r="I140" i="1"/>
  <c r="J141" i="1"/>
  <c r="H141" i="1"/>
  <c r="I141" i="1"/>
  <c r="J142" i="1"/>
  <c r="H142" i="1"/>
  <c r="I142" i="1"/>
  <c r="J143" i="1"/>
  <c r="H143" i="1"/>
  <c r="I143" i="1"/>
  <c r="J144" i="1"/>
  <c r="H144" i="1"/>
  <c r="I144" i="1"/>
  <c r="J145" i="1"/>
  <c r="H145" i="1"/>
  <c r="I145" i="1"/>
  <c r="J146" i="1"/>
  <c r="H146" i="1"/>
  <c r="I146" i="1"/>
  <c r="J147" i="1"/>
  <c r="H147" i="1"/>
  <c r="I147" i="1"/>
  <c r="J148" i="1"/>
  <c r="H148" i="1"/>
  <c r="I148" i="1"/>
  <c r="J149" i="1"/>
  <c r="H149" i="1"/>
  <c r="I149" i="1"/>
  <c r="J150" i="1"/>
  <c r="H150" i="1"/>
  <c r="I150" i="1"/>
  <c r="J151" i="1"/>
  <c r="H151" i="1"/>
  <c r="I151" i="1"/>
  <c r="J152" i="1"/>
  <c r="H152" i="1"/>
  <c r="I152" i="1"/>
  <c r="J153" i="1"/>
  <c r="H153" i="1"/>
  <c r="I153" i="1"/>
  <c r="J154" i="1"/>
  <c r="H154" i="1"/>
  <c r="I154" i="1"/>
  <c r="J155" i="1"/>
  <c r="H155" i="1"/>
  <c r="I155" i="1"/>
  <c r="J156" i="1"/>
  <c r="H156" i="1"/>
  <c r="I156" i="1"/>
  <c r="J157" i="1"/>
  <c r="H157" i="1"/>
  <c r="I157" i="1"/>
  <c r="J158" i="1"/>
  <c r="H158" i="1"/>
  <c r="I158" i="1"/>
  <c r="J159" i="1"/>
  <c r="H159" i="1"/>
  <c r="I159" i="1"/>
  <c r="J160" i="1"/>
  <c r="H160" i="1"/>
  <c r="I160" i="1"/>
  <c r="J161" i="1"/>
  <c r="H161" i="1"/>
  <c r="I161" i="1"/>
  <c r="J162" i="1"/>
  <c r="H162" i="1"/>
  <c r="I162" i="1"/>
  <c r="J163" i="1"/>
  <c r="H163" i="1"/>
  <c r="I163" i="1"/>
  <c r="J164" i="1"/>
  <c r="H164" i="1"/>
  <c r="I164" i="1"/>
  <c r="J165" i="1"/>
  <c r="H165" i="1"/>
  <c r="I165" i="1"/>
  <c r="J166" i="1"/>
  <c r="H166" i="1"/>
  <c r="I166" i="1"/>
  <c r="J167" i="1"/>
  <c r="H167" i="1"/>
  <c r="I167" i="1"/>
  <c r="J168" i="1"/>
  <c r="H168" i="1"/>
  <c r="I168" i="1"/>
  <c r="J169" i="1"/>
  <c r="H169" i="1"/>
  <c r="I169" i="1"/>
  <c r="J170" i="1"/>
  <c r="H170" i="1"/>
  <c r="I170" i="1"/>
  <c r="J171" i="1"/>
  <c r="H171" i="1"/>
  <c r="I171" i="1"/>
  <c r="J172" i="1"/>
  <c r="H172" i="1"/>
  <c r="I172" i="1"/>
  <c r="J173" i="1"/>
  <c r="H173" i="1"/>
  <c r="I173" i="1"/>
  <c r="J174" i="1"/>
  <c r="H174" i="1"/>
  <c r="I174" i="1"/>
  <c r="J175" i="1"/>
  <c r="H175" i="1"/>
  <c r="I175" i="1"/>
  <c r="J176" i="1"/>
  <c r="H176" i="1"/>
  <c r="I176" i="1"/>
  <c r="J177" i="1"/>
  <c r="H177" i="1"/>
  <c r="I177" i="1"/>
  <c r="J178" i="1"/>
  <c r="H178" i="1"/>
  <c r="I178" i="1"/>
  <c r="J179" i="1"/>
  <c r="H179" i="1"/>
  <c r="I179" i="1"/>
  <c r="J180" i="1"/>
  <c r="H180" i="1"/>
  <c r="I180" i="1"/>
  <c r="J181" i="1"/>
  <c r="H181" i="1"/>
  <c r="I181" i="1"/>
  <c r="J182" i="1"/>
  <c r="H182" i="1"/>
  <c r="I182" i="1"/>
  <c r="J183" i="1"/>
  <c r="H183" i="1"/>
  <c r="I183" i="1"/>
  <c r="J184" i="1"/>
  <c r="H184" i="1"/>
  <c r="I184" i="1"/>
  <c r="J185" i="1"/>
  <c r="H185" i="1"/>
  <c r="I185" i="1"/>
  <c r="J186" i="1"/>
  <c r="H186" i="1"/>
  <c r="I186" i="1"/>
  <c r="J187" i="1"/>
  <c r="H187" i="1"/>
  <c r="I187" i="1"/>
  <c r="J188" i="1"/>
  <c r="H188" i="1"/>
  <c r="I188" i="1"/>
  <c r="J189" i="1"/>
  <c r="H189" i="1"/>
  <c r="I189" i="1"/>
  <c r="J190" i="1"/>
  <c r="H190" i="1"/>
  <c r="I190" i="1"/>
  <c r="J191" i="1"/>
  <c r="H191" i="1"/>
  <c r="I191" i="1"/>
  <c r="J192" i="1"/>
  <c r="H192" i="1"/>
  <c r="I192" i="1"/>
  <c r="J193" i="1"/>
  <c r="H193" i="1"/>
  <c r="I193" i="1"/>
  <c r="J194" i="1"/>
  <c r="H194" i="1"/>
  <c r="I194" i="1"/>
  <c r="J195" i="1"/>
  <c r="H195" i="1"/>
  <c r="I195" i="1"/>
  <c r="J196" i="1"/>
  <c r="H196" i="1"/>
  <c r="I196" i="1"/>
  <c r="J197" i="1"/>
  <c r="H197" i="1"/>
  <c r="I197" i="1"/>
  <c r="J198" i="1"/>
  <c r="H198" i="1"/>
  <c r="I198" i="1"/>
  <c r="J199" i="1"/>
  <c r="H199" i="1"/>
  <c r="I199" i="1"/>
  <c r="J200" i="1"/>
  <c r="H200" i="1"/>
  <c r="I200" i="1"/>
  <c r="J201" i="1"/>
  <c r="H201" i="1"/>
  <c r="I201" i="1"/>
  <c r="J202" i="1"/>
  <c r="H202" i="1"/>
  <c r="I202" i="1"/>
  <c r="J203" i="1"/>
  <c r="H203" i="1"/>
  <c r="I203" i="1"/>
  <c r="J204" i="1"/>
  <c r="H204" i="1"/>
  <c r="I204" i="1"/>
  <c r="J205" i="1"/>
  <c r="H205" i="1"/>
  <c r="I205" i="1"/>
  <c r="J206" i="1"/>
  <c r="H206" i="1"/>
  <c r="I206" i="1"/>
  <c r="J207" i="1"/>
  <c r="H207" i="1"/>
  <c r="I207" i="1"/>
  <c r="J208" i="1"/>
  <c r="H208" i="1"/>
  <c r="I208" i="1"/>
  <c r="J209" i="1"/>
  <c r="H209" i="1"/>
  <c r="I209" i="1"/>
  <c r="J210" i="1"/>
  <c r="H210" i="1"/>
  <c r="I210" i="1"/>
  <c r="J211" i="1"/>
  <c r="H211" i="1"/>
  <c r="I211" i="1"/>
  <c r="J212" i="1"/>
  <c r="H212" i="1"/>
  <c r="I212" i="1"/>
  <c r="J213" i="1"/>
  <c r="H213" i="1"/>
  <c r="I213" i="1"/>
  <c r="J214" i="1"/>
  <c r="H214" i="1"/>
  <c r="I214" i="1"/>
  <c r="J215" i="1"/>
  <c r="H215" i="1"/>
  <c r="I215" i="1"/>
  <c r="J216" i="1"/>
  <c r="H216" i="1"/>
  <c r="I216" i="1"/>
  <c r="J217" i="1"/>
  <c r="H217" i="1"/>
  <c r="I217" i="1"/>
  <c r="J218" i="1"/>
  <c r="H218" i="1"/>
  <c r="I218" i="1"/>
  <c r="J219" i="1"/>
  <c r="H219" i="1"/>
  <c r="I219" i="1"/>
  <c r="J220" i="1"/>
  <c r="H220" i="1"/>
  <c r="I220" i="1"/>
  <c r="J221" i="1"/>
  <c r="H221" i="1"/>
  <c r="I221" i="1"/>
  <c r="J222" i="1"/>
  <c r="H222" i="1"/>
  <c r="I222" i="1"/>
  <c r="J223" i="1"/>
  <c r="H223" i="1"/>
  <c r="I223" i="1"/>
  <c r="J224" i="1"/>
  <c r="H224" i="1"/>
  <c r="I224" i="1"/>
  <c r="J225" i="1"/>
  <c r="H225" i="1"/>
  <c r="I225" i="1"/>
  <c r="J226" i="1"/>
  <c r="H226" i="1"/>
  <c r="I226" i="1"/>
  <c r="J227" i="1"/>
  <c r="H227" i="1"/>
  <c r="I227" i="1"/>
  <c r="J228" i="1"/>
  <c r="H228" i="1"/>
  <c r="I228" i="1"/>
  <c r="J229" i="1"/>
  <c r="H229" i="1"/>
  <c r="I229" i="1"/>
  <c r="J230" i="1"/>
  <c r="H230" i="1"/>
  <c r="I230" i="1"/>
  <c r="J231" i="1"/>
  <c r="H231" i="1"/>
  <c r="I231" i="1"/>
  <c r="J232" i="1"/>
  <c r="H232" i="1"/>
  <c r="I232" i="1"/>
  <c r="J233" i="1"/>
  <c r="H233" i="1"/>
  <c r="I233" i="1"/>
  <c r="J234" i="1"/>
  <c r="H234" i="1"/>
  <c r="I234" i="1"/>
  <c r="J235" i="1"/>
  <c r="H235" i="1"/>
  <c r="I235" i="1"/>
  <c r="J236" i="1"/>
  <c r="H236" i="1"/>
  <c r="I236" i="1"/>
  <c r="J237" i="1"/>
  <c r="H237" i="1"/>
  <c r="I237" i="1"/>
  <c r="J238" i="1"/>
  <c r="H238" i="1"/>
  <c r="I238" i="1"/>
  <c r="J239" i="1"/>
  <c r="H239" i="1"/>
  <c r="I239" i="1"/>
  <c r="J240" i="1"/>
  <c r="H250" i="1"/>
  <c r="I250" i="1"/>
  <c r="J251" i="1"/>
  <c r="H240" i="1"/>
  <c r="I240" i="1"/>
  <c r="J241" i="1"/>
  <c r="H241" i="1"/>
  <c r="I241" i="1"/>
  <c r="J242" i="1"/>
  <c r="H242" i="1"/>
  <c r="I242" i="1"/>
  <c r="J243" i="1"/>
  <c r="H244" i="1"/>
  <c r="I244" i="1"/>
  <c r="J245" i="1"/>
  <c r="H243" i="1"/>
  <c r="I243" i="1"/>
  <c r="J244" i="1"/>
  <c r="H245" i="1"/>
  <c r="I245" i="1"/>
  <c r="J246" i="1"/>
  <c r="H246" i="1"/>
  <c r="I246" i="1"/>
  <c r="J247" i="1"/>
  <c r="H247" i="1"/>
  <c r="I247" i="1"/>
  <c r="J248" i="1"/>
  <c r="H248" i="1"/>
  <c r="I248" i="1"/>
  <c r="J249" i="1"/>
  <c r="H249" i="1"/>
  <c r="I249" i="1"/>
  <c r="J250" i="1"/>
</calcChain>
</file>

<file path=xl/sharedStrings.xml><?xml version="1.0" encoding="utf-8"?>
<sst xmlns="http://schemas.openxmlformats.org/spreadsheetml/2006/main" count="183" uniqueCount="43">
  <si>
    <t>31 jun - 1 julh</t>
  </si>
  <si>
    <t>Período - A</t>
  </si>
  <si>
    <t>Inflação no Brasil - B</t>
  </si>
  <si>
    <t>Inflação nos EUA - C</t>
  </si>
  <si>
    <t>Diferencial de Inflação BR - EUA - D</t>
  </si>
  <si>
    <t>Diferencial de Inflação Acumulada BR - EUA - E</t>
  </si>
  <si>
    <t>Câmbio Nominal - F</t>
  </si>
  <si>
    <t>Variação do Câmbio Nominal - G</t>
  </si>
  <si>
    <t>Câmbio real (Cálculo 1) - I</t>
  </si>
  <si>
    <t>Cambio Real (Cálculo 2) - J</t>
  </si>
  <si>
    <t>Data - A</t>
  </si>
  <si>
    <t>Taxa mensal de inflação EUA - C</t>
  </si>
  <si>
    <t>Diferencial de Inflação EUA BR - D</t>
  </si>
  <si>
    <t>Diferencial de Inflação EUA BR acumulada - E</t>
  </si>
  <si>
    <t>Índice nacional de preços ao consumidor-amplo (IPCA) - Var. % mensal - B</t>
  </si>
  <si>
    <t>Taxa de câmbio - Livre - (US$ venda) - Média mensal - R$/US$ - F</t>
  </si>
  <si>
    <t>Variação do câmbio Nominal - G</t>
  </si>
  <si>
    <t>Tx câmbio necessária para PPP do início do período</t>
  </si>
  <si>
    <t>Câmbio Real - Cálculo 1</t>
  </si>
  <si>
    <t>Câmbio Real - Cálculo 2</t>
  </si>
  <si>
    <t>Câmbio Necessário para compensar o diferencial de inflação desde o período inicial - H</t>
  </si>
  <si>
    <t>COMO CALCULAMOS O CÂMBIO REAL - EXEMPLO</t>
  </si>
  <si>
    <t>Variável</t>
  </si>
  <si>
    <t>Fonte</t>
  </si>
  <si>
    <t>Instrução adicional</t>
  </si>
  <si>
    <t>http://www.sidra.ibge.gov.br/snipc/tabelaIPCA.asp</t>
  </si>
  <si>
    <t>433 - Índice nacional de preços ao consumidor-amplo (IPCA) - Var. % mensal</t>
  </si>
  <si>
    <t>http://www4.bcb.gov.br/pec/taxas/port/ptaxnpesq.asp?id=txcotacao</t>
  </si>
  <si>
    <t>3698 - Taxa de câmbio - Livre - Dólar americano (venda) - Média de período - mensal - u.m.c./US$</t>
  </si>
  <si>
    <t>III</t>
  </si>
  <si>
    <t/>
  </si>
  <si>
    <t>IV</t>
  </si>
  <si>
    <t>I</t>
  </si>
  <si>
    <t>II</t>
  </si>
  <si>
    <t>Período</t>
  </si>
  <si>
    <t>Câmbio Nominal</t>
  </si>
  <si>
    <t>Câmbior Real</t>
  </si>
  <si>
    <t>Variação do câmbio Nominal</t>
  </si>
  <si>
    <t>Variação Câmbio Real</t>
  </si>
  <si>
    <t>(Fim Per)</t>
  </si>
  <si>
    <t>http://www.bls.gov/data/#calculators</t>
  </si>
  <si>
    <t>3794 - Índice de preços ao consumidor - Estados Unidos - Var. % mensal</t>
  </si>
  <si>
    <t>Clicar em Multi-screen data search; Selecionar "Not Seasonally Adjusted", depois "Next form"; Selecionar "0000 U.S. City average", depois "Next form"; Selecionar "Current", depois "Next form"; Selecionar "SA0 All items", "Next form"; Depois "Monthly", "Next form"; "Retrieve data"; Clicar em "More Formatting Options", onde está "Specify year range" escolher os anos desejados, e ao canto esquerdo "1-Month Percent Change"; "Retrieve data";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</si>
</sst>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000"/>
    <numFmt numFmtId="166" formatCode="_(* #,##0.0000_);_(* \(#,##0.0000\);_(* &quot;-&quot;??_);_(@_)"/>
    <numFmt numFmtId="167" formatCode="_(&quot;R$&quot;* #,##0.000_);_(&quot;R$&quot;* \(#,##0.000\);_(&quot;R$&quot;* &quot;-&quot;??_);_(@_)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Times New Roman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2">
    <xf numFmtId="0" fontId="0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2" applyAlignment="1">
      <alignment horizontal="center" vertical="center" wrapText="1"/>
    </xf>
    <xf numFmtId="0" fontId="1" fillId="0" borderId="0" xfId="2" applyAlignment="1">
      <alignment wrapText="1"/>
    </xf>
    <xf numFmtId="0" fontId="1" fillId="0" borderId="0" xfId="2"/>
    <xf numFmtId="10" fontId="1" fillId="0" borderId="0" xfId="3" applyNumberFormat="1"/>
    <xf numFmtId="10" fontId="3" fillId="0" borderId="1" xfId="0" applyNumberFormat="1" applyFont="1" applyBorder="1" applyAlignment="1">
      <alignment horizontal="center" vertical="center"/>
    </xf>
    <xf numFmtId="10" fontId="1" fillId="0" borderId="1" xfId="2" applyNumberFormat="1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0" fontId="0" fillId="0" borderId="1" xfId="3" applyNumberFormat="1" applyFont="1" applyBorder="1" applyAlignment="1">
      <alignment horizontal="center" vertical="center"/>
    </xf>
    <xf numFmtId="2" fontId="1" fillId="0" borderId="1" xfId="2" applyNumberFormat="1" applyBorder="1" applyAlignment="1">
      <alignment horizontal="center" vertical="center"/>
    </xf>
    <xf numFmtId="164" fontId="0" fillId="0" borderId="1" xfId="1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64" fontId="0" fillId="0" borderId="3" xfId="1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10" fontId="0" fillId="0" borderId="5" xfId="3" applyNumberFormat="1" applyFont="1" applyBorder="1" applyAlignment="1">
      <alignment horizontal="center" vertical="center"/>
    </xf>
    <xf numFmtId="0" fontId="1" fillId="0" borderId="5" xfId="2" applyBorder="1" applyAlignment="1">
      <alignment horizontal="center" vertical="center"/>
    </xf>
    <xf numFmtId="2" fontId="1" fillId="0" borderId="5" xfId="2" applyNumberFormat="1" applyBorder="1" applyAlignment="1">
      <alignment horizontal="center" vertical="center"/>
    </xf>
    <xf numFmtId="164" fontId="0" fillId="0" borderId="5" xfId="10" applyFont="1" applyBorder="1" applyAlignment="1">
      <alignment horizontal="center" vertical="center"/>
    </xf>
    <xf numFmtId="164" fontId="0" fillId="0" borderId="6" xfId="1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2" applyAlignment="1">
      <alignment horizontal="center"/>
    </xf>
    <xf numFmtId="0" fontId="0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" fontId="1" fillId="0" borderId="0" xfId="2" applyNumberFormat="1"/>
    <xf numFmtId="10" fontId="0" fillId="0" borderId="0" xfId="1" applyNumberFormat="1" applyFont="1" applyAlignment="1">
      <alignment horizontal="center" vertical="center" wrapText="1"/>
    </xf>
    <xf numFmtId="10" fontId="1" fillId="0" borderId="0" xfId="1" applyNumberFormat="1" applyAlignment="1">
      <alignment horizontal="left" indent="2"/>
    </xf>
    <xf numFmtId="10" fontId="1" fillId="0" borderId="0" xfId="1" applyNumberFormat="1"/>
    <xf numFmtId="10" fontId="0" fillId="0" borderId="0" xfId="3" applyNumberFormat="1" applyFont="1"/>
    <xf numFmtId="165" fontId="1" fillId="0" borderId="0" xfId="2" applyNumberFormat="1"/>
    <xf numFmtId="166" fontId="0" fillId="0" borderId="0" xfId="10" applyNumberFormat="1" applyFont="1"/>
    <xf numFmtId="0" fontId="0" fillId="0" borderId="1" xfId="2" applyFont="1" applyBorder="1" applyAlignment="1">
      <alignment horizontal="center" vertical="center" wrapText="1"/>
    </xf>
    <xf numFmtId="167" fontId="0" fillId="0" borderId="1" xfId="2" applyNumberFormat="1" applyFont="1" applyBorder="1" applyAlignment="1">
      <alignment horizontal="center" vertical="center" wrapText="1"/>
    </xf>
    <xf numFmtId="167" fontId="1" fillId="0" borderId="1" xfId="2" applyNumberFormat="1" applyBorder="1"/>
    <xf numFmtId="10" fontId="0" fillId="0" borderId="1" xfId="3" applyNumberFormat="1" applyFont="1" applyBorder="1"/>
    <xf numFmtId="165" fontId="0" fillId="0" borderId="0" xfId="0" applyNumberFormat="1"/>
    <xf numFmtId="10" fontId="1" fillId="0" borderId="0" xfId="2" applyNumberFormat="1"/>
    <xf numFmtId="0" fontId="1" fillId="0" borderId="1" xfId="2" applyBorder="1"/>
    <xf numFmtId="0" fontId="7" fillId="0" borderId="1" xfId="29" applyBorder="1" applyAlignment="1" applyProtection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2" applyFont="1" applyBorder="1" applyAlignment="1">
      <alignment horizontal="center" vertical="center" wrapText="1"/>
    </xf>
  </cellXfs>
  <cellStyles count="42">
    <cellStyle name="Hiperlink" xfId="4" builtinId="8" hidden="1"/>
    <cellStyle name="Hiperlink" xfId="6" builtinId="8" hidden="1"/>
    <cellStyle name="Hiperlink" xfId="8" builtinId="8" hidden="1"/>
    <cellStyle name="Hiperlink" xfId="11" builtinId="8" hidden="1"/>
    <cellStyle name="Hiperlink" xfId="13" builtinId="8" hidden="1"/>
    <cellStyle name="Hiperlink" xfId="15" builtinId="8" hidden="1"/>
    <cellStyle name="Hiperlink" xfId="17" builtinId="8" hidden="1"/>
    <cellStyle name="Hiperlink" xfId="19" builtinId="8" hidden="1"/>
    <cellStyle name="Hiperlink" xfId="21" builtinId="8" hidden="1"/>
    <cellStyle name="Hiperlink" xfId="23" builtinId="8" hidden="1"/>
    <cellStyle name="Hiperlink" xfId="25" builtinId="8" hidden="1"/>
    <cellStyle name="Hiperlink" xfId="27" builtinId="8" hidden="1"/>
    <cellStyle name="Hiperlink" xfId="29" builtinId="8"/>
    <cellStyle name="Hiperlink Visitado" xfId="5" builtinId="9" hidden="1"/>
    <cellStyle name="Hiperlink Visitado" xfId="7" builtinId="9" hidden="1"/>
    <cellStyle name="Hiperlink Visitado" xfId="9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Hiperlink Visitado" xfId="18" builtinId="9" hidden="1"/>
    <cellStyle name="Hiperlink Visitado" xfId="20" builtinId="9" hidden="1"/>
    <cellStyle name="Hiperlink Visitado" xfId="22" builtinId="9" hidden="1"/>
    <cellStyle name="Hiperlink Visitado" xfId="24" builtinId="9" hidden="1"/>
    <cellStyle name="Hiperlink Visitado" xfId="26" builtinId="9" hidden="1"/>
    <cellStyle name="Hiperlink Visitado" xfId="28" builtinId="9" hidden="1"/>
    <cellStyle name="Hiperlink Visitado" xfId="30" builtinId="9" hidden="1"/>
    <cellStyle name="Hiperlink Visitado" xfId="31" builtinId="9" hidden="1"/>
    <cellStyle name="Hiperlink Visitado" xfId="32" builtinId="9" hidden="1"/>
    <cellStyle name="Hiperlink Visitado" xfId="33" builtinId="9" hidden="1"/>
    <cellStyle name="Hiperlink Visitado" xfId="34" builtinId="9" hidden="1"/>
    <cellStyle name="Hiperlink Visitado" xfId="35" builtinId="9" hidden="1"/>
    <cellStyle name="Hiperlink Visitado" xfId="36" builtinId="9" hidden="1"/>
    <cellStyle name="Hiperlink Visitado" xfId="37" builtinId="9" hidden="1"/>
    <cellStyle name="Hiperlink Visitado" xfId="38" builtinId="9" hidden="1"/>
    <cellStyle name="Hiperlink Visitado" xfId="39" builtinId="9" hidden="1"/>
    <cellStyle name="Hiperlink Visitado" xfId="40" builtinId="9" hidden="1"/>
    <cellStyle name="Hiperlink Visitado" xfId="41" builtinId="9" hidden="1"/>
    <cellStyle name="Normal" xfId="0" builtinId="0"/>
    <cellStyle name="Normal 2" xfId="2" xr:uid="{00000000-0005-0000-0000-000026000000}"/>
    <cellStyle name="Porcentagem" xfId="1" builtinId="5"/>
    <cellStyle name="Porcentagem 2" xfId="3" xr:uid="{00000000-0005-0000-0000-000028000000}"/>
    <cellStyle name="Separador de milhares 2" xfId="10" xr:uid="{00000000-0005-0000-0000-000029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/>
              <a:t>Evolução da Taxa de Câmbio</a:t>
            </a:r>
            <a:r>
              <a:rPr lang="pt-BR" baseline="0"/>
              <a:t> Nominal x Real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v>Câmbio Nominal</c:v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'Câmbio Nom e Real Mens 94-19'!$A$2:$A$297</c:f>
              <c:strCache>
                <c:ptCount val="296"/>
                <c:pt idx="0">
                  <c:v>31 jun - 1 julh</c:v>
                </c:pt>
                <c:pt idx="1">
                  <c:v>jul/94</c:v>
                </c:pt>
                <c:pt idx="2">
                  <c:v>ago/94</c:v>
                </c:pt>
                <c:pt idx="3">
                  <c:v>set/94</c:v>
                </c:pt>
                <c:pt idx="4">
                  <c:v>out/94</c:v>
                </c:pt>
                <c:pt idx="5">
                  <c:v>nov/94</c:v>
                </c:pt>
                <c:pt idx="6">
                  <c:v>dez/94</c:v>
                </c:pt>
                <c:pt idx="7">
                  <c:v>jan/95</c:v>
                </c:pt>
                <c:pt idx="8">
                  <c:v>fev/95</c:v>
                </c:pt>
                <c:pt idx="9">
                  <c:v>mar/95</c:v>
                </c:pt>
                <c:pt idx="10">
                  <c:v>abr/95</c:v>
                </c:pt>
                <c:pt idx="11">
                  <c:v>mai/95</c:v>
                </c:pt>
                <c:pt idx="12">
                  <c:v>jun/95</c:v>
                </c:pt>
                <c:pt idx="13">
                  <c:v>jul/95</c:v>
                </c:pt>
                <c:pt idx="14">
                  <c:v>ago/95</c:v>
                </c:pt>
                <c:pt idx="15">
                  <c:v>set/95</c:v>
                </c:pt>
                <c:pt idx="16">
                  <c:v>out/95</c:v>
                </c:pt>
                <c:pt idx="17">
                  <c:v>nov/95</c:v>
                </c:pt>
                <c:pt idx="18">
                  <c:v>dez/95</c:v>
                </c:pt>
                <c:pt idx="19">
                  <c:v>jan/96</c:v>
                </c:pt>
                <c:pt idx="20">
                  <c:v>fev/96</c:v>
                </c:pt>
                <c:pt idx="21">
                  <c:v>mar/96</c:v>
                </c:pt>
                <c:pt idx="22">
                  <c:v>abr/96</c:v>
                </c:pt>
                <c:pt idx="23">
                  <c:v>mai/96</c:v>
                </c:pt>
                <c:pt idx="24">
                  <c:v>jun/96</c:v>
                </c:pt>
                <c:pt idx="25">
                  <c:v>jul/96</c:v>
                </c:pt>
                <c:pt idx="26">
                  <c:v>ago/96</c:v>
                </c:pt>
                <c:pt idx="27">
                  <c:v>set/96</c:v>
                </c:pt>
                <c:pt idx="28">
                  <c:v>out/96</c:v>
                </c:pt>
                <c:pt idx="29">
                  <c:v>nov/96</c:v>
                </c:pt>
                <c:pt idx="30">
                  <c:v>dez/96</c:v>
                </c:pt>
                <c:pt idx="31">
                  <c:v>jan/97</c:v>
                </c:pt>
                <c:pt idx="32">
                  <c:v>fev/97</c:v>
                </c:pt>
                <c:pt idx="33">
                  <c:v>mar/97</c:v>
                </c:pt>
                <c:pt idx="34">
                  <c:v>abr/97</c:v>
                </c:pt>
                <c:pt idx="35">
                  <c:v>mai/97</c:v>
                </c:pt>
                <c:pt idx="36">
                  <c:v>jun/97</c:v>
                </c:pt>
                <c:pt idx="37">
                  <c:v>jul/97</c:v>
                </c:pt>
                <c:pt idx="38">
                  <c:v>ago/97</c:v>
                </c:pt>
                <c:pt idx="39">
                  <c:v>set/97</c:v>
                </c:pt>
                <c:pt idx="40">
                  <c:v>out/97</c:v>
                </c:pt>
                <c:pt idx="41">
                  <c:v>nov/97</c:v>
                </c:pt>
                <c:pt idx="42">
                  <c:v>dez/97</c:v>
                </c:pt>
                <c:pt idx="43">
                  <c:v>jan/98</c:v>
                </c:pt>
                <c:pt idx="44">
                  <c:v>fev/98</c:v>
                </c:pt>
                <c:pt idx="45">
                  <c:v>mar/98</c:v>
                </c:pt>
                <c:pt idx="46">
                  <c:v>abr/98</c:v>
                </c:pt>
                <c:pt idx="47">
                  <c:v>mai/98</c:v>
                </c:pt>
                <c:pt idx="48">
                  <c:v>jun/98</c:v>
                </c:pt>
                <c:pt idx="49">
                  <c:v>jul/98</c:v>
                </c:pt>
                <c:pt idx="50">
                  <c:v>ago/98</c:v>
                </c:pt>
                <c:pt idx="51">
                  <c:v>set/98</c:v>
                </c:pt>
                <c:pt idx="52">
                  <c:v>out/98</c:v>
                </c:pt>
                <c:pt idx="53">
                  <c:v>nov/98</c:v>
                </c:pt>
                <c:pt idx="54">
                  <c:v>dez/98</c:v>
                </c:pt>
                <c:pt idx="55">
                  <c:v>jan/99</c:v>
                </c:pt>
                <c:pt idx="56">
                  <c:v>fev/99</c:v>
                </c:pt>
                <c:pt idx="57">
                  <c:v>mar/99</c:v>
                </c:pt>
                <c:pt idx="58">
                  <c:v>abr/99</c:v>
                </c:pt>
                <c:pt idx="59">
                  <c:v>mai/99</c:v>
                </c:pt>
                <c:pt idx="60">
                  <c:v>jun/99</c:v>
                </c:pt>
                <c:pt idx="61">
                  <c:v>jul/99</c:v>
                </c:pt>
                <c:pt idx="62">
                  <c:v>ago/99</c:v>
                </c:pt>
                <c:pt idx="63">
                  <c:v>set/99</c:v>
                </c:pt>
                <c:pt idx="64">
                  <c:v>out/99</c:v>
                </c:pt>
                <c:pt idx="65">
                  <c:v>nov/99</c:v>
                </c:pt>
                <c:pt idx="66">
                  <c:v>dez/99</c:v>
                </c:pt>
                <c:pt idx="67">
                  <c:v>jan/00</c:v>
                </c:pt>
                <c:pt idx="68">
                  <c:v>fev/00</c:v>
                </c:pt>
                <c:pt idx="69">
                  <c:v>mar/00</c:v>
                </c:pt>
                <c:pt idx="70">
                  <c:v>abr/00</c:v>
                </c:pt>
                <c:pt idx="71">
                  <c:v>mai/00</c:v>
                </c:pt>
                <c:pt idx="72">
                  <c:v>jun/00</c:v>
                </c:pt>
                <c:pt idx="73">
                  <c:v>jul/00</c:v>
                </c:pt>
                <c:pt idx="74">
                  <c:v>ago/00</c:v>
                </c:pt>
                <c:pt idx="75">
                  <c:v>set/00</c:v>
                </c:pt>
                <c:pt idx="76">
                  <c:v>out/00</c:v>
                </c:pt>
                <c:pt idx="77">
                  <c:v>nov/00</c:v>
                </c:pt>
                <c:pt idx="78">
                  <c:v>dez/00</c:v>
                </c:pt>
                <c:pt idx="79">
                  <c:v>jan/01</c:v>
                </c:pt>
                <c:pt idx="80">
                  <c:v>fev/01</c:v>
                </c:pt>
                <c:pt idx="81">
                  <c:v>mar/01</c:v>
                </c:pt>
                <c:pt idx="82">
                  <c:v>abr/01</c:v>
                </c:pt>
                <c:pt idx="83">
                  <c:v>mai/01</c:v>
                </c:pt>
                <c:pt idx="84">
                  <c:v>jun/01</c:v>
                </c:pt>
                <c:pt idx="85">
                  <c:v>jul/01</c:v>
                </c:pt>
                <c:pt idx="86">
                  <c:v>ago/01</c:v>
                </c:pt>
                <c:pt idx="87">
                  <c:v>set/01</c:v>
                </c:pt>
                <c:pt idx="88">
                  <c:v>out/01</c:v>
                </c:pt>
                <c:pt idx="89">
                  <c:v>nov/01</c:v>
                </c:pt>
                <c:pt idx="90">
                  <c:v>dez/01</c:v>
                </c:pt>
                <c:pt idx="91">
                  <c:v>jan/02</c:v>
                </c:pt>
                <c:pt idx="92">
                  <c:v>fev/02</c:v>
                </c:pt>
                <c:pt idx="93">
                  <c:v>mar/02</c:v>
                </c:pt>
                <c:pt idx="94">
                  <c:v>abr/02</c:v>
                </c:pt>
                <c:pt idx="95">
                  <c:v>mai/02</c:v>
                </c:pt>
                <c:pt idx="96">
                  <c:v>jun/02</c:v>
                </c:pt>
                <c:pt idx="97">
                  <c:v>jul/02</c:v>
                </c:pt>
                <c:pt idx="98">
                  <c:v>ago/02</c:v>
                </c:pt>
                <c:pt idx="99">
                  <c:v>set/02</c:v>
                </c:pt>
                <c:pt idx="100">
                  <c:v>out/02</c:v>
                </c:pt>
                <c:pt idx="101">
                  <c:v>nov/02</c:v>
                </c:pt>
                <c:pt idx="102">
                  <c:v>dez/02</c:v>
                </c:pt>
                <c:pt idx="103">
                  <c:v>jan/03</c:v>
                </c:pt>
                <c:pt idx="104">
                  <c:v>fev/03</c:v>
                </c:pt>
                <c:pt idx="105">
                  <c:v>mar/03</c:v>
                </c:pt>
                <c:pt idx="106">
                  <c:v>abr/03</c:v>
                </c:pt>
                <c:pt idx="107">
                  <c:v>mai/03</c:v>
                </c:pt>
                <c:pt idx="108">
                  <c:v>jun/03</c:v>
                </c:pt>
                <c:pt idx="109">
                  <c:v>jul/03</c:v>
                </c:pt>
                <c:pt idx="110">
                  <c:v>ago/03</c:v>
                </c:pt>
                <c:pt idx="111">
                  <c:v>set/03</c:v>
                </c:pt>
                <c:pt idx="112">
                  <c:v>out/03</c:v>
                </c:pt>
                <c:pt idx="113">
                  <c:v>nov/03</c:v>
                </c:pt>
                <c:pt idx="114">
                  <c:v>dez/03</c:v>
                </c:pt>
                <c:pt idx="115">
                  <c:v>jan/04</c:v>
                </c:pt>
                <c:pt idx="116">
                  <c:v>fev/04</c:v>
                </c:pt>
                <c:pt idx="117">
                  <c:v>mar/04</c:v>
                </c:pt>
                <c:pt idx="118">
                  <c:v>abr/04</c:v>
                </c:pt>
                <c:pt idx="119">
                  <c:v>mai/04</c:v>
                </c:pt>
                <c:pt idx="120">
                  <c:v>jun/04</c:v>
                </c:pt>
                <c:pt idx="121">
                  <c:v>jul/04</c:v>
                </c:pt>
                <c:pt idx="122">
                  <c:v>ago/04</c:v>
                </c:pt>
                <c:pt idx="123">
                  <c:v>set/04</c:v>
                </c:pt>
                <c:pt idx="124">
                  <c:v>out/04</c:v>
                </c:pt>
                <c:pt idx="125">
                  <c:v>nov/04</c:v>
                </c:pt>
                <c:pt idx="126">
                  <c:v>dez/04</c:v>
                </c:pt>
                <c:pt idx="127">
                  <c:v>jan/05</c:v>
                </c:pt>
                <c:pt idx="128">
                  <c:v>fev/05</c:v>
                </c:pt>
                <c:pt idx="129">
                  <c:v>mar/05</c:v>
                </c:pt>
                <c:pt idx="130">
                  <c:v>abr/05</c:v>
                </c:pt>
                <c:pt idx="131">
                  <c:v>mai/05</c:v>
                </c:pt>
                <c:pt idx="132">
                  <c:v>jun/05</c:v>
                </c:pt>
                <c:pt idx="133">
                  <c:v>jul/05</c:v>
                </c:pt>
                <c:pt idx="134">
                  <c:v>ago/05</c:v>
                </c:pt>
                <c:pt idx="135">
                  <c:v>set/05</c:v>
                </c:pt>
                <c:pt idx="136">
                  <c:v>out/05</c:v>
                </c:pt>
                <c:pt idx="137">
                  <c:v>nov/05</c:v>
                </c:pt>
                <c:pt idx="138">
                  <c:v>dez/05</c:v>
                </c:pt>
                <c:pt idx="139">
                  <c:v>jan/06</c:v>
                </c:pt>
                <c:pt idx="140">
                  <c:v>fev/06</c:v>
                </c:pt>
                <c:pt idx="141">
                  <c:v>mar/06</c:v>
                </c:pt>
                <c:pt idx="142">
                  <c:v>abr/06</c:v>
                </c:pt>
                <c:pt idx="143">
                  <c:v>mai/06</c:v>
                </c:pt>
                <c:pt idx="144">
                  <c:v>jun/06</c:v>
                </c:pt>
                <c:pt idx="145">
                  <c:v>jul/06</c:v>
                </c:pt>
                <c:pt idx="146">
                  <c:v>ago/06</c:v>
                </c:pt>
                <c:pt idx="147">
                  <c:v>set/06</c:v>
                </c:pt>
                <c:pt idx="148">
                  <c:v>out/06</c:v>
                </c:pt>
                <c:pt idx="149">
                  <c:v>nov/06</c:v>
                </c:pt>
                <c:pt idx="150">
                  <c:v>dez/06</c:v>
                </c:pt>
                <c:pt idx="151">
                  <c:v>jan/07</c:v>
                </c:pt>
                <c:pt idx="152">
                  <c:v>fev/07</c:v>
                </c:pt>
                <c:pt idx="153">
                  <c:v>mar/07</c:v>
                </c:pt>
                <c:pt idx="154">
                  <c:v>abr/07</c:v>
                </c:pt>
                <c:pt idx="155">
                  <c:v>mai/07</c:v>
                </c:pt>
                <c:pt idx="156">
                  <c:v>jun/07</c:v>
                </c:pt>
                <c:pt idx="157">
                  <c:v>jul/07</c:v>
                </c:pt>
                <c:pt idx="158">
                  <c:v>ago/07</c:v>
                </c:pt>
                <c:pt idx="159">
                  <c:v>set/07</c:v>
                </c:pt>
                <c:pt idx="160">
                  <c:v>out/07</c:v>
                </c:pt>
                <c:pt idx="161">
                  <c:v>nov/07</c:v>
                </c:pt>
                <c:pt idx="162">
                  <c:v>dez/07</c:v>
                </c:pt>
                <c:pt idx="163">
                  <c:v>jan/08</c:v>
                </c:pt>
                <c:pt idx="164">
                  <c:v>fev/08</c:v>
                </c:pt>
                <c:pt idx="165">
                  <c:v>mar/08</c:v>
                </c:pt>
                <c:pt idx="166">
                  <c:v>abr/08</c:v>
                </c:pt>
                <c:pt idx="167">
                  <c:v>mai/08</c:v>
                </c:pt>
                <c:pt idx="168">
                  <c:v>jun/08</c:v>
                </c:pt>
                <c:pt idx="169">
                  <c:v>jul/08</c:v>
                </c:pt>
                <c:pt idx="170">
                  <c:v>ago/08</c:v>
                </c:pt>
                <c:pt idx="171">
                  <c:v>set/08</c:v>
                </c:pt>
                <c:pt idx="172">
                  <c:v>out/08</c:v>
                </c:pt>
                <c:pt idx="173">
                  <c:v>nov/08</c:v>
                </c:pt>
                <c:pt idx="174">
                  <c:v>dez/08</c:v>
                </c:pt>
                <c:pt idx="175">
                  <c:v>jan/09</c:v>
                </c:pt>
                <c:pt idx="176">
                  <c:v>fev/09</c:v>
                </c:pt>
                <c:pt idx="177">
                  <c:v>mar/09</c:v>
                </c:pt>
                <c:pt idx="178">
                  <c:v>abr/09</c:v>
                </c:pt>
                <c:pt idx="179">
                  <c:v>mai/09</c:v>
                </c:pt>
                <c:pt idx="180">
                  <c:v>jun/09</c:v>
                </c:pt>
                <c:pt idx="181">
                  <c:v>jul/09</c:v>
                </c:pt>
                <c:pt idx="182">
                  <c:v>ago/09</c:v>
                </c:pt>
                <c:pt idx="183">
                  <c:v>set/09</c:v>
                </c:pt>
                <c:pt idx="184">
                  <c:v>out/09</c:v>
                </c:pt>
                <c:pt idx="185">
                  <c:v>nov/09</c:v>
                </c:pt>
                <c:pt idx="186">
                  <c:v>dez/09</c:v>
                </c:pt>
                <c:pt idx="187">
                  <c:v>jan/10</c:v>
                </c:pt>
                <c:pt idx="188">
                  <c:v>fev/10</c:v>
                </c:pt>
                <c:pt idx="189">
                  <c:v>mar/10</c:v>
                </c:pt>
                <c:pt idx="190">
                  <c:v>abr/10</c:v>
                </c:pt>
                <c:pt idx="191">
                  <c:v>mai/10</c:v>
                </c:pt>
                <c:pt idx="192">
                  <c:v>jun/10</c:v>
                </c:pt>
                <c:pt idx="193">
                  <c:v>jul/10</c:v>
                </c:pt>
                <c:pt idx="194">
                  <c:v>ago/10</c:v>
                </c:pt>
                <c:pt idx="195">
                  <c:v>set/10</c:v>
                </c:pt>
                <c:pt idx="196">
                  <c:v>out/10</c:v>
                </c:pt>
                <c:pt idx="197">
                  <c:v>nov/10</c:v>
                </c:pt>
                <c:pt idx="198">
                  <c:v>dez/10</c:v>
                </c:pt>
                <c:pt idx="199">
                  <c:v>jan/11</c:v>
                </c:pt>
                <c:pt idx="200">
                  <c:v>fev/11</c:v>
                </c:pt>
                <c:pt idx="201">
                  <c:v>mar/11</c:v>
                </c:pt>
                <c:pt idx="202">
                  <c:v>abr/11</c:v>
                </c:pt>
                <c:pt idx="203">
                  <c:v>mai/11</c:v>
                </c:pt>
                <c:pt idx="204">
                  <c:v>jun/11</c:v>
                </c:pt>
                <c:pt idx="205">
                  <c:v>jul/11</c:v>
                </c:pt>
                <c:pt idx="206">
                  <c:v>ago/11</c:v>
                </c:pt>
                <c:pt idx="207">
                  <c:v>set/11</c:v>
                </c:pt>
                <c:pt idx="208">
                  <c:v>out/11</c:v>
                </c:pt>
                <c:pt idx="209">
                  <c:v>nov/11</c:v>
                </c:pt>
                <c:pt idx="210">
                  <c:v>dez/11</c:v>
                </c:pt>
                <c:pt idx="211">
                  <c:v>jan/12</c:v>
                </c:pt>
                <c:pt idx="212">
                  <c:v>fev/12</c:v>
                </c:pt>
                <c:pt idx="213">
                  <c:v>mar/12</c:v>
                </c:pt>
                <c:pt idx="214">
                  <c:v>abr/12</c:v>
                </c:pt>
                <c:pt idx="215">
                  <c:v>mai/12</c:v>
                </c:pt>
                <c:pt idx="216">
                  <c:v>jun/12</c:v>
                </c:pt>
                <c:pt idx="217">
                  <c:v>jul/12</c:v>
                </c:pt>
                <c:pt idx="218">
                  <c:v>ago/12</c:v>
                </c:pt>
                <c:pt idx="219">
                  <c:v>set/12</c:v>
                </c:pt>
                <c:pt idx="220">
                  <c:v>out/12</c:v>
                </c:pt>
                <c:pt idx="221">
                  <c:v>nov/12</c:v>
                </c:pt>
                <c:pt idx="222">
                  <c:v>dez/12</c:v>
                </c:pt>
                <c:pt idx="223">
                  <c:v>jan/13</c:v>
                </c:pt>
                <c:pt idx="224">
                  <c:v>fev/13</c:v>
                </c:pt>
                <c:pt idx="225">
                  <c:v>mar/13</c:v>
                </c:pt>
                <c:pt idx="226">
                  <c:v>abr/13</c:v>
                </c:pt>
                <c:pt idx="227">
                  <c:v>mai/13</c:v>
                </c:pt>
                <c:pt idx="228">
                  <c:v>jun/13</c:v>
                </c:pt>
                <c:pt idx="229">
                  <c:v>jul/13</c:v>
                </c:pt>
                <c:pt idx="230">
                  <c:v>ago/13</c:v>
                </c:pt>
                <c:pt idx="231">
                  <c:v>set/13</c:v>
                </c:pt>
                <c:pt idx="232">
                  <c:v>out/13</c:v>
                </c:pt>
                <c:pt idx="233">
                  <c:v>nov/13</c:v>
                </c:pt>
                <c:pt idx="234">
                  <c:v>dez/13</c:v>
                </c:pt>
                <c:pt idx="235">
                  <c:v>jan/14</c:v>
                </c:pt>
                <c:pt idx="236">
                  <c:v>fev/14</c:v>
                </c:pt>
                <c:pt idx="237">
                  <c:v>mar/14</c:v>
                </c:pt>
                <c:pt idx="238">
                  <c:v>abr/14</c:v>
                </c:pt>
                <c:pt idx="239">
                  <c:v>mai/14</c:v>
                </c:pt>
                <c:pt idx="240">
                  <c:v>jun/14</c:v>
                </c:pt>
                <c:pt idx="241">
                  <c:v>jul/14</c:v>
                </c:pt>
                <c:pt idx="242">
                  <c:v>ago/14</c:v>
                </c:pt>
                <c:pt idx="243">
                  <c:v>set/14</c:v>
                </c:pt>
                <c:pt idx="244">
                  <c:v>out/14</c:v>
                </c:pt>
                <c:pt idx="245">
                  <c:v>nov/14</c:v>
                </c:pt>
                <c:pt idx="246">
                  <c:v>dez/14</c:v>
                </c:pt>
                <c:pt idx="247">
                  <c:v>jan/15</c:v>
                </c:pt>
                <c:pt idx="248">
                  <c:v>fev/15</c:v>
                </c:pt>
                <c:pt idx="249">
                  <c:v>mar/15</c:v>
                </c:pt>
                <c:pt idx="250">
                  <c:v>abr/15</c:v>
                </c:pt>
                <c:pt idx="251">
                  <c:v>mai/15</c:v>
                </c:pt>
                <c:pt idx="252">
                  <c:v>jun/15</c:v>
                </c:pt>
                <c:pt idx="253">
                  <c:v>jul/15</c:v>
                </c:pt>
                <c:pt idx="254">
                  <c:v>ago/15</c:v>
                </c:pt>
                <c:pt idx="255">
                  <c:v>set/15</c:v>
                </c:pt>
                <c:pt idx="256">
                  <c:v>out/15</c:v>
                </c:pt>
                <c:pt idx="257">
                  <c:v>nov/15</c:v>
                </c:pt>
                <c:pt idx="258">
                  <c:v>dez/15</c:v>
                </c:pt>
                <c:pt idx="259">
                  <c:v>jan/16</c:v>
                </c:pt>
                <c:pt idx="260">
                  <c:v>fev/16</c:v>
                </c:pt>
                <c:pt idx="261">
                  <c:v>mar/16</c:v>
                </c:pt>
                <c:pt idx="262">
                  <c:v>abr/16</c:v>
                </c:pt>
                <c:pt idx="263">
                  <c:v>mai/16</c:v>
                </c:pt>
                <c:pt idx="264">
                  <c:v>jun/16</c:v>
                </c:pt>
                <c:pt idx="265">
                  <c:v>jul/16</c:v>
                </c:pt>
                <c:pt idx="266">
                  <c:v>ago/16</c:v>
                </c:pt>
                <c:pt idx="267">
                  <c:v>set/16</c:v>
                </c:pt>
                <c:pt idx="268">
                  <c:v>out/16</c:v>
                </c:pt>
                <c:pt idx="269">
                  <c:v>nov/16</c:v>
                </c:pt>
                <c:pt idx="270">
                  <c:v>dez/16</c:v>
                </c:pt>
                <c:pt idx="271">
                  <c:v>jan/17</c:v>
                </c:pt>
                <c:pt idx="272">
                  <c:v>fev/17</c:v>
                </c:pt>
                <c:pt idx="273">
                  <c:v>mar/17</c:v>
                </c:pt>
                <c:pt idx="274">
                  <c:v>abr/17</c:v>
                </c:pt>
                <c:pt idx="275">
                  <c:v>mai/17</c:v>
                </c:pt>
                <c:pt idx="276">
                  <c:v>jun/17</c:v>
                </c:pt>
                <c:pt idx="277">
                  <c:v>jul/17</c:v>
                </c:pt>
                <c:pt idx="278">
                  <c:v>ago/17</c:v>
                </c:pt>
                <c:pt idx="279">
                  <c:v>set/17</c:v>
                </c:pt>
                <c:pt idx="280">
                  <c:v>out/17</c:v>
                </c:pt>
                <c:pt idx="281">
                  <c:v>nov/17</c:v>
                </c:pt>
                <c:pt idx="282">
                  <c:v>dez/17</c:v>
                </c:pt>
                <c:pt idx="283">
                  <c:v>jan/18</c:v>
                </c:pt>
                <c:pt idx="284">
                  <c:v>fev/18</c:v>
                </c:pt>
                <c:pt idx="285">
                  <c:v>mar/18</c:v>
                </c:pt>
                <c:pt idx="286">
                  <c:v>abr/18</c:v>
                </c:pt>
                <c:pt idx="287">
                  <c:v>mai/18</c:v>
                </c:pt>
                <c:pt idx="288">
                  <c:v>jun/18</c:v>
                </c:pt>
                <c:pt idx="289">
                  <c:v>jul/18</c:v>
                </c:pt>
                <c:pt idx="290">
                  <c:v>ago/18</c:v>
                </c:pt>
                <c:pt idx="291">
                  <c:v>set/18</c:v>
                </c:pt>
                <c:pt idx="292">
                  <c:v>out/18</c:v>
                </c:pt>
                <c:pt idx="293">
                  <c:v>nov/18</c:v>
                </c:pt>
                <c:pt idx="294">
                  <c:v>dez/18</c:v>
                </c:pt>
                <c:pt idx="295">
                  <c:v>jan/19</c:v>
                </c:pt>
              </c:strCache>
            </c:strRef>
          </c:cat>
          <c:val>
            <c:numRef>
              <c:f>'Câmbio Nom e Real Mens 94-19'!$F$2:$F$297</c:f>
              <c:numCache>
                <c:formatCode>General</c:formatCode>
                <c:ptCount val="296"/>
                <c:pt idx="0">
                  <c:v>1</c:v>
                </c:pt>
                <c:pt idx="1">
                  <c:v>0.93330000000000002</c:v>
                </c:pt>
                <c:pt idx="2">
                  <c:v>0.89859999999999995</c:v>
                </c:pt>
                <c:pt idx="3">
                  <c:v>0.86519999999999997</c:v>
                </c:pt>
                <c:pt idx="4">
                  <c:v>0.84599999999999997</c:v>
                </c:pt>
                <c:pt idx="5">
                  <c:v>0.84179999999999999</c:v>
                </c:pt>
                <c:pt idx="6">
                  <c:v>0.85009999999999997</c:v>
                </c:pt>
                <c:pt idx="7">
                  <c:v>0.84709999999999996</c:v>
                </c:pt>
                <c:pt idx="8">
                  <c:v>0.84079999999999999</c:v>
                </c:pt>
                <c:pt idx="9">
                  <c:v>0.88939999999999997</c:v>
                </c:pt>
                <c:pt idx="10">
                  <c:v>0.90749999999999997</c:v>
                </c:pt>
                <c:pt idx="11">
                  <c:v>0.89739999999999998</c:v>
                </c:pt>
                <c:pt idx="12">
                  <c:v>0.91400000000000003</c:v>
                </c:pt>
                <c:pt idx="13">
                  <c:v>0.92879999999999996</c:v>
                </c:pt>
                <c:pt idx="14">
                  <c:v>0.94199999999999995</c:v>
                </c:pt>
                <c:pt idx="15">
                  <c:v>0.95279999999999998</c:v>
                </c:pt>
                <c:pt idx="16">
                  <c:v>0.9597</c:v>
                </c:pt>
                <c:pt idx="17">
                  <c:v>0.96340000000000003</c:v>
                </c:pt>
                <c:pt idx="18">
                  <c:v>0.96830000000000005</c:v>
                </c:pt>
                <c:pt idx="19">
                  <c:v>0.97450000000000003</c:v>
                </c:pt>
                <c:pt idx="20">
                  <c:v>0.98109999999999997</c:v>
                </c:pt>
                <c:pt idx="21">
                  <c:v>0.98609999999999998</c:v>
                </c:pt>
                <c:pt idx="22">
                  <c:v>0.99019999999999997</c:v>
                </c:pt>
                <c:pt idx="23">
                  <c:v>0.99529999999999996</c:v>
                </c:pt>
                <c:pt idx="24">
                  <c:v>1.0013000000000001</c:v>
                </c:pt>
                <c:pt idx="25">
                  <c:v>1.0068999999999999</c:v>
                </c:pt>
                <c:pt idx="26">
                  <c:v>1.0134000000000001</c:v>
                </c:pt>
                <c:pt idx="27">
                  <c:v>1.0193000000000001</c:v>
                </c:pt>
                <c:pt idx="28">
                  <c:v>1.0250999999999999</c:v>
                </c:pt>
                <c:pt idx="29">
                  <c:v>1.0304</c:v>
                </c:pt>
                <c:pt idx="30">
                  <c:v>1.0373000000000001</c:v>
                </c:pt>
                <c:pt idx="31">
                  <c:v>1.0428999999999999</c:v>
                </c:pt>
                <c:pt idx="32">
                  <c:v>1.0492999999999999</c:v>
                </c:pt>
                <c:pt idx="33">
                  <c:v>1.0567</c:v>
                </c:pt>
                <c:pt idx="34">
                  <c:v>1.0609</c:v>
                </c:pt>
                <c:pt idx="35">
                  <c:v>1.0683</c:v>
                </c:pt>
                <c:pt idx="36">
                  <c:v>1.0746</c:v>
                </c:pt>
                <c:pt idx="37">
                  <c:v>1.0807</c:v>
                </c:pt>
                <c:pt idx="38">
                  <c:v>1.0879000000000001</c:v>
                </c:pt>
                <c:pt idx="39">
                  <c:v>1.0935999999999999</c:v>
                </c:pt>
                <c:pt idx="40">
                  <c:v>1.1001000000000001</c:v>
                </c:pt>
                <c:pt idx="41">
                  <c:v>1.1073</c:v>
                </c:pt>
                <c:pt idx="42">
                  <c:v>1.1135999999999999</c:v>
                </c:pt>
                <c:pt idx="43">
                  <c:v>1.1198999999999999</c:v>
                </c:pt>
                <c:pt idx="44">
                  <c:v>1.1271</c:v>
                </c:pt>
                <c:pt idx="45">
                  <c:v>1.1336999999999999</c:v>
                </c:pt>
                <c:pt idx="46">
                  <c:v>1.1412</c:v>
                </c:pt>
                <c:pt idx="47">
                  <c:v>1.1480999999999999</c:v>
                </c:pt>
                <c:pt idx="48">
                  <c:v>1.1546000000000001</c:v>
                </c:pt>
                <c:pt idx="49">
                  <c:v>1.1615</c:v>
                </c:pt>
                <c:pt idx="50">
                  <c:v>1.1717</c:v>
                </c:pt>
                <c:pt idx="51">
                  <c:v>1.1809000000000001</c:v>
                </c:pt>
                <c:pt idx="52">
                  <c:v>1.1883999999999999</c:v>
                </c:pt>
                <c:pt idx="53">
                  <c:v>1.1937</c:v>
                </c:pt>
                <c:pt idx="54">
                  <c:v>1.2054</c:v>
                </c:pt>
                <c:pt idx="55">
                  <c:v>1.5019</c:v>
                </c:pt>
                <c:pt idx="56">
                  <c:v>1.9137</c:v>
                </c:pt>
                <c:pt idx="57">
                  <c:v>1.8968</c:v>
                </c:pt>
                <c:pt idx="58">
                  <c:v>1.6940999999999999</c:v>
                </c:pt>
                <c:pt idx="59">
                  <c:v>1.6835</c:v>
                </c:pt>
                <c:pt idx="60">
                  <c:v>1.7654000000000001</c:v>
                </c:pt>
                <c:pt idx="61">
                  <c:v>1.8003</c:v>
                </c:pt>
                <c:pt idx="62">
                  <c:v>1.8807</c:v>
                </c:pt>
                <c:pt idx="63">
                  <c:v>1.8980999999999999</c:v>
                </c:pt>
                <c:pt idx="64">
                  <c:v>1.9695</c:v>
                </c:pt>
                <c:pt idx="65">
                  <c:v>1.9298999999999999</c:v>
                </c:pt>
                <c:pt idx="66">
                  <c:v>1.8428</c:v>
                </c:pt>
                <c:pt idx="67">
                  <c:v>1.8037000000000001</c:v>
                </c:pt>
                <c:pt idx="68">
                  <c:v>1.7753000000000001</c:v>
                </c:pt>
                <c:pt idx="69">
                  <c:v>1.742</c:v>
                </c:pt>
                <c:pt idx="70">
                  <c:v>1.7682</c:v>
                </c:pt>
                <c:pt idx="71">
                  <c:v>1.8279000000000001</c:v>
                </c:pt>
                <c:pt idx="72">
                  <c:v>1.8083</c:v>
                </c:pt>
                <c:pt idx="73">
                  <c:v>1.7978000000000001</c:v>
                </c:pt>
                <c:pt idx="74">
                  <c:v>1.8091999999999999</c:v>
                </c:pt>
                <c:pt idx="75">
                  <c:v>1.8391999999999999</c:v>
                </c:pt>
                <c:pt idx="76">
                  <c:v>1.8795999999999999</c:v>
                </c:pt>
                <c:pt idx="77">
                  <c:v>1.948</c:v>
                </c:pt>
                <c:pt idx="78">
                  <c:v>1.9633</c:v>
                </c:pt>
                <c:pt idx="79">
                  <c:v>1.9544999999999999</c:v>
                </c:pt>
                <c:pt idx="80">
                  <c:v>2.0019</c:v>
                </c:pt>
                <c:pt idx="81">
                  <c:v>2.089</c:v>
                </c:pt>
                <c:pt idx="82">
                  <c:v>2.1924999999999999</c:v>
                </c:pt>
                <c:pt idx="83">
                  <c:v>2.2972000000000001</c:v>
                </c:pt>
                <c:pt idx="84">
                  <c:v>2.3757999999999999</c:v>
                </c:pt>
                <c:pt idx="85">
                  <c:v>2.4660000000000002</c:v>
                </c:pt>
                <c:pt idx="86">
                  <c:v>2.5106000000000002</c:v>
                </c:pt>
                <c:pt idx="87">
                  <c:v>2.6717</c:v>
                </c:pt>
                <c:pt idx="88">
                  <c:v>2.7402000000000002</c:v>
                </c:pt>
                <c:pt idx="89">
                  <c:v>2.5430999999999999</c:v>
                </c:pt>
                <c:pt idx="90">
                  <c:v>2.3626999999999998</c:v>
                </c:pt>
                <c:pt idx="91">
                  <c:v>2.3778999999999999</c:v>
                </c:pt>
                <c:pt idx="92">
                  <c:v>2.4196</c:v>
                </c:pt>
                <c:pt idx="93">
                  <c:v>2.3466</c:v>
                </c:pt>
                <c:pt idx="94">
                  <c:v>2.3203999999999998</c:v>
                </c:pt>
                <c:pt idx="95">
                  <c:v>2.4803999999999999</c:v>
                </c:pt>
                <c:pt idx="96">
                  <c:v>2.714</c:v>
                </c:pt>
                <c:pt idx="97">
                  <c:v>2.9346000000000001</c:v>
                </c:pt>
                <c:pt idx="98">
                  <c:v>3.1101000000000001</c:v>
                </c:pt>
                <c:pt idx="99">
                  <c:v>3.3420000000000001</c:v>
                </c:pt>
                <c:pt idx="100">
                  <c:v>3.8058999999999998</c:v>
                </c:pt>
                <c:pt idx="101">
                  <c:v>3.5764</c:v>
                </c:pt>
                <c:pt idx="102">
                  <c:v>3.6259000000000001</c:v>
                </c:pt>
                <c:pt idx="103">
                  <c:v>3.4384000000000001</c:v>
                </c:pt>
                <c:pt idx="104">
                  <c:v>3.5908000000000002</c:v>
                </c:pt>
                <c:pt idx="105">
                  <c:v>3.4468999999999999</c:v>
                </c:pt>
                <c:pt idx="106">
                  <c:v>3.1187</c:v>
                </c:pt>
                <c:pt idx="107">
                  <c:v>2.9557000000000002</c:v>
                </c:pt>
                <c:pt idx="108">
                  <c:v>2.8832</c:v>
                </c:pt>
                <c:pt idx="109">
                  <c:v>2.8797999999999999</c:v>
                </c:pt>
                <c:pt idx="110">
                  <c:v>3.0024999999999999</c:v>
                </c:pt>
                <c:pt idx="111">
                  <c:v>2.9228000000000001</c:v>
                </c:pt>
                <c:pt idx="112">
                  <c:v>2.8614999999999999</c:v>
                </c:pt>
                <c:pt idx="113">
                  <c:v>2.9138000000000002</c:v>
                </c:pt>
                <c:pt idx="114">
                  <c:v>2.9253</c:v>
                </c:pt>
                <c:pt idx="115">
                  <c:v>2.8517999999999999</c:v>
                </c:pt>
                <c:pt idx="116">
                  <c:v>2.9302999999999999</c:v>
                </c:pt>
                <c:pt idx="117">
                  <c:v>2.9055</c:v>
                </c:pt>
                <c:pt idx="118">
                  <c:v>2.9060000000000001</c:v>
                </c:pt>
                <c:pt idx="119">
                  <c:v>3.1004</c:v>
                </c:pt>
                <c:pt idx="120">
                  <c:v>3.1291000000000002</c:v>
                </c:pt>
                <c:pt idx="121">
                  <c:v>3.0367999999999999</c:v>
                </c:pt>
                <c:pt idx="122">
                  <c:v>3.0028999999999999</c:v>
                </c:pt>
                <c:pt idx="123">
                  <c:v>2.8910999999999998</c:v>
                </c:pt>
                <c:pt idx="124">
                  <c:v>2.8529</c:v>
                </c:pt>
                <c:pt idx="125">
                  <c:v>2.786</c:v>
                </c:pt>
                <c:pt idx="126">
                  <c:v>2.7181999999999999</c:v>
                </c:pt>
                <c:pt idx="127">
                  <c:v>2.6930000000000001</c:v>
                </c:pt>
                <c:pt idx="128">
                  <c:v>2.5977999999999999</c:v>
                </c:pt>
                <c:pt idx="129">
                  <c:v>2.7046999999999999</c:v>
                </c:pt>
                <c:pt idx="130">
                  <c:v>2.5792000000000002</c:v>
                </c:pt>
                <c:pt idx="131">
                  <c:v>2.4527999999999999</c:v>
                </c:pt>
                <c:pt idx="132">
                  <c:v>2.4135</c:v>
                </c:pt>
                <c:pt idx="133">
                  <c:v>2.3734999999999999</c:v>
                </c:pt>
                <c:pt idx="134">
                  <c:v>2.3605999999999998</c:v>
                </c:pt>
                <c:pt idx="135">
                  <c:v>2.2944</c:v>
                </c:pt>
                <c:pt idx="136">
                  <c:v>2.2565</c:v>
                </c:pt>
                <c:pt idx="137">
                  <c:v>2.2107999999999999</c:v>
                </c:pt>
                <c:pt idx="138">
                  <c:v>2.2854999999999999</c:v>
                </c:pt>
                <c:pt idx="139">
                  <c:v>2.2738999999999998</c:v>
                </c:pt>
                <c:pt idx="140">
                  <c:v>2.1619000000000002</c:v>
                </c:pt>
                <c:pt idx="141">
                  <c:v>2.1520000000000001</c:v>
                </c:pt>
                <c:pt idx="142">
                  <c:v>2.1293000000000002</c:v>
                </c:pt>
                <c:pt idx="143">
                  <c:v>2.1781000000000001</c:v>
                </c:pt>
                <c:pt idx="144">
                  <c:v>2.2483</c:v>
                </c:pt>
                <c:pt idx="145">
                  <c:v>2.1892999999999998</c:v>
                </c:pt>
                <c:pt idx="146">
                  <c:v>2.1558999999999999</c:v>
                </c:pt>
                <c:pt idx="147">
                  <c:v>2.1686999999999999</c:v>
                </c:pt>
                <c:pt idx="148">
                  <c:v>2.1482999999999999</c:v>
                </c:pt>
                <c:pt idx="149">
                  <c:v>2.1579000000000002</c:v>
                </c:pt>
                <c:pt idx="150">
                  <c:v>2.1499000000000001</c:v>
                </c:pt>
                <c:pt idx="151">
                  <c:v>2.1385000000000001</c:v>
                </c:pt>
                <c:pt idx="152">
                  <c:v>2.0962999999999998</c:v>
                </c:pt>
                <c:pt idx="153">
                  <c:v>2.0886999999999998</c:v>
                </c:pt>
                <c:pt idx="154">
                  <c:v>2.032</c:v>
                </c:pt>
                <c:pt idx="155">
                  <c:v>1.9816</c:v>
                </c:pt>
                <c:pt idx="156">
                  <c:v>1.9319</c:v>
                </c:pt>
                <c:pt idx="157">
                  <c:v>1.8828</c:v>
                </c:pt>
                <c:pt idx="158">
                  <c:v>1.966</c:v>
                </c:pt>
                <c:pt idx="159">
                  <c:v>1.8996</c:v>
                </c:pt>
                <c:pt idx="160">
                  <c:v>1.8009999999999999</c:v>
                </c:pt>
                <c:pt idx="161">
                  <c:v>1.7699</c:v>
                </c:pt>
                <c:pt idx="162">
                  <c:v>1.786</c:v>
                </c:pt>
                <c:pt idx="163">
                  <c:v>1.7743</c:v>
                </c:pt>
                <c:pt idx="164">
                  <c:v>1.7277</c:v>
                </c:pt>
                <c:pt idx="165">
                  <c:v>1.7076</c:v>
                </c:pt>
                <c:pt idx="166">
                  <c:v>1.6889000000000001</c:v>
                </c:pt>
                <c:pt idx="167">
                  <c:v>1.6605000000000001</c:v>
                </c:pt>
                <c:pt idx="168">
                  <c:v>1.6189</c:v>
                </c:pt>
                <c:pt idx="169">
                  <c:v>1.5913999999999999</c:v>
                </c:pt>
                <c:pt idx="170">
                  <c:v>1.6123000000000001</c:v>
                </c:pt>
                <c:pt idx="171">
                  <c:v>1.7996000000000001</c:v>
                </c:pt>
                <c:pt idx="172">
                  <c:v>2.1728999999999998</c:v>
                </c:pt>
                <c:pt idx="173">
                  <c:v>2.2663000000000002</c:v>
                </c:pt>
                <c:pt idx="174">
                  <c:v>2.3944000000000001</c:v>
                </c:pt>
                <c:pt idx="175">
                  <c:v>2.3073999999999999</c:v>
                </c:pt>
                <c:pt idx="176">
                  <c:v>2.3127</c:v>
                </c:pt>
                <c:pt idx="177">
                  <c:v>2.3138000000000001</c:v>
                </c:pt>
                <c:pt idx="178">
                  <c:v>2.2059000000000002</c:v>
                </c:pt>
                <c:pt idx="179">
                  <c:v>2.0609000000000002</c:v>
                </c:pt>
                <c:pt idx="180">
                  <c:v>1.9576</c:v>
                </c:pt>
                <c:pt idx="181">
                  <c:v>1.9328000000000001</c:v>
                </c:pt>
                <c:pt idx="182">
                  <c:v>1.8452</c:v>
                </c:pt>
                <c:pt idx="183">
                  <c:v>1.8198000000000001</c:v>
                </c:pt>
                <c:pt idx="184">
                  <c:v>1.7383999999999999</c:v>
                </c:pt>
                <c:pt idx="185">
                  <c:v>1.7262</c:v>
                </c:pt>
                <c:pt idx="186">
                  <c:v>1.7503</c:v>
                </c:pt>
                <c:pt idx="187">
                  <c:v>1.7798</c:v>
                </c:pt>
                <c:pt idx="188">
                  <c:v>1.8415999999999999</c:v>
                </c:pt>
                <c:pt idx="189">
                  <c:v>1.7858000000000001</c:v>
                </c:pt>
                <c:pt idx="190">
                  <c:v>1.7565999999999999</c:v>
                </c:pt>
                <c:pt idx="191">
                  <c:v>1.8131999999999999</c:v>
                </c:pt>
                <c:pt idx="192">
                  <c:v>1.8065</c:v>
                </c:pt>
                <c:pt idx="193">
                  <c:v>1.7696000000000001</c:v>
                </c:pt>
                <c:pt idx="194">
                  <c:v>1.7596000000000001</c:v>
                </c:pt>
                <c:pt idx="195">
                  <c:v>1.7186999999999999</c:v>
                </c:pt>
                <c:pt idx="196">
                  <c:v>1.6835</c:v>
                </c:pt>
                <c:pt idx="197">
                  <c:v>1.7133</c:v>
                </c:pt>
                <c:pt idx="198">
                  <c:v>1.6934</c:v>
                </c:pt>
                <c:pt idx="199">
                  <c:v>1.6749000000000001</c:v>
                </c:pt>
                <c:pt idx="200">
                  <c:v>1.6679999999999999</c:v>
                </c:pt>
                <c:pt idx="201">
                  <c:v>1.6591</c:v>
                </c:pt>
                <c:pt idx="202">
                  <c:v>1.5864</c:v>
                </c:pt>
                <c:pt idx="203">
                  <c:v>1.6134999999999999</c:v>
                </c:pt>
                <c:pt idx="204">
                  <c:v>1.587</c:v>
                </c:pt>
                <c:pt idx="205">
                  <c:v>1.5639000000000001</c:v>
                </c:pt>
                <c:pt idx="206">
                  <c:v>1.597</c:v>
                </c:pt>
                <c:pt idx="207">
                  <c:v>1.7498</c:v>
                </c:pt>
                <c:pt idx="208">
                  <c:v>1.7726</c:v>
                </c:pt>
                <c:pt idx="209">
                  <c:v>1.7905</c:v>
                </c:pt>
                <c:pt idx="210">
                  <c:v>1.8369</c:v>
                </c:pt>
                <c:pt idx="211">
                  <c:v>1.7897000000000001</c:v>
                </c:pt>
                <c:pt idx="212">
                  <c:v>1.7183999999999999</c:v>
                </c:pt>
                <c:pt idx="213">
                  <c:v>1.7952999999999999</c:v>
                </c:pt>
                <c:pt idx="214">
                  <c:v>1.8548</c:v>
                </c:pt>
                <c:pt idx="215">
                  <c:v>1.986</c:v>
                </c:pt>
                <c:pt idx="216">
                  <c:v>2.0491999999999999</c:v>
                </c:pt>
                <c:pt idx="217">
                  <c:v>2.0287000000000002</c:v>
                </c:pt>
                <c:pt idx="218">
                  <c:v>2.0293999999999999</c:v>
                </c:pt>
                <c:pt idx="219">
                  <c:v>2.0280999999999998</c:v>
                </c:pt>
                <c:pt idx="220">
                  <c:v>2.0297999999999998</c:v>
                </c:pt>
                <c:pt idx="221">
                  <c:v>2.0678000000000001</c:v>
                </c:pt>
                <c:pt idx="222">
                  <c:v>2.0777999999999999</c:v>
                </c:pt>
                <c:pt idx="223">
                  <c:v>2.0310999999999999</c:v>
                </c:pt>
                <c:pt idx="224">
                  <c:v>1.9733000000000001</c:v>
                </c:pt>
                <c:pt idx="225">
                  <c:v>1.9827999999999999</c:v>
                </c:pt>
                <c:pt idx="226">
                  <c:v>2.0022000000000002</c:v>
                </c:pt>
                <c:pt idx="227">
                  <c:v>2.0348000000000002</c:v>
                </c:pt>
                <c:pt idx="228">
                  <c:v>2.173</c:v>
                </c:pt>
                <c:pt idx="229">
                  <c:v>2.2522000000000002</c:v>
                </c:pt>
                <c:pt idx="230">
                  <c:v>2.3422000000000001</c:v>
                </c:pt>
                <c:pt idx="231">
                  <c:v>2.2705000000000002</c:v>
                </c:pt>
                <c:pt idx="232">
                  <c:v>2.1886000000000001</c:v>
                </c:pt>
                <c:pt idx="233">
                  <c:v>2.2953999999999999</c:v>
                </c:pt>
                <c:pt idx="234">
                  <c:v>2.3454999999999999</c:v>
                </c:pt>
                <c:pt idx="235">
                  <c:v>2.3822000000000001</c:v>
                </c:pt>
                <c:pt idx="236">
                  <c:v>2.3837000000000002</c:v>
                </c:pt>
                <c:pt idx="237">
                  <c:v>2.3260999999999998</c:v>
                </c:pt>
                <c:pt idx="238">
                  <c:v>2.2328000000000001</c:v>
                </c:pt>
                <c:pt idx="239">
                  <c:v>2.2208999999999999</c:v>
                </c:pt>
                <c:pt idx="240">
                  <c:v>2.2355</c:v>
                </c:pt>
                <c:pt idx="241">
                  <c:v>2.2246000000000001</c:v>
                </c:pt>
                <c:pt idx="242">
                  <c:v>2.2679999999999998</c:v>
                </c:pt>
                <c:pt idx="243">
                  <c:v>2.3329</c:v>
                </c:pt>
                <c:pt idx="244">
                  <c:v>2.4483000000000001</c:v>
                </c:pt>
                <c:pt idx="245">
                  <c:v>2.5484</c:v>
                </c:pt>
                <c:pt idx="246">
                  <c:v>2.6394000000000002</c:v>
                </c:pt>
                <c:pt idx="247">
                  <c:v>2.6341999999999999</c:v>
                </c:pt>
                <c:pt idx="248" formatCode="0.0000">
                  <c:v>2.8165</c:v>
                </c:pt>
                <c:pt idx="249" formatCode="0.0000">
                  <c:v>3.1394772727272726</c:v>
                </c:pt>
                <c:pt idx="250" formatCode="0.0000">
                  <c:v>3.0432200000000007</c:v>
                </c:pt>
                <c:pt idx="251" formatCode="0.0000">
                  <c:v>3.061715</c:v>
                </c:pt>
                <c:pt idx="252" formatCode="0.0000">
                  <c:v>3.1117380952380946</c:v>
                </c:pt>
                <c:pt idx="253" formatCode="0.0000">
                  <c:v>3.2231434782608703</c:v>
                </c:pt>
                <c:pt idx="254" formatCode="0.0000">
                  <c:v>3.5143047619047616</c:v>
                </c:pt>
                <c:pt idx="255" formatCode="0.0000">
                  <c:v>3.9064571428571431</c:v>
                </c:pt>
                <c:pt idx="256" formatCode="0.0000">
                  <c:v>3.8801380952380962</c:v>
                </c:pt>
                <c:pt idx="257" formatCode="0.0000">
                  <c:v>3.7764600000000002</c:v>
                </c:pt>
                <c:pt idx="258" formatCode="0.0000">
                  <c:v>3.8711000000000002</c:v>
                </c:pt>
                <c:pt idx="259" formatCode="0.0000">
                  <c:v>4.0523499999999997</c:v>
                </c:pt>
                <c:pt idx="260" formatCode="0.0000">
                  <c:v>3.9731100000000001</c:v>
                </c:pt>
                <c:pt idx="261" formatCode="0.0000">
                  <c:v>3.7033090909090913</c:v>
                </c:pt>
                <c:pt idx="262" formatCode="0.0000">
                  <c:v>3.5652399999999993</c:v>
                </c:pt>
                <c:pt idx="263" formatCode="0.0000">
                  <c:v>3.5386857142857133</c:v>
                </c:pt>
                <c:pt idx="264" formatCode="0.0000">
                  <c:v>3.4238772727272719</c:v>
                </c:pt>
                <c:pt idx="265" formatCode="0.0000">
                  <c:v>3.2749666666666659</c:v>
                </c:pt>
                <c:pt idx="266" formatCode="0.0000">
                  <c:v>3.2090565217391314</c:v>
                </c:pt>
                <c:pt idx="267" formatCode="0.0000">
                  <c:v>3.2557714285714279</c:v>
                </c:pt>
                <c:pt idx="268" formatCode="0.0000">
                  <c:v>3.1852450000000001</c:v>
                </c:pt>
                <c:pt idx="269" formatCode="0.0000">
                  <c:v>3.3414300000000003</c:v>
                </c:pt>
                <c:pt idx="270" formatCode="0.0000">
                  <c:v>3.3516681818181819</c:v>
                </c:pt>
                <c:pt idx="271" formatCode="0.0000">
                  <c:v>3.196609090909091</c:v>
                </c:pt>
                <c:pt idx="272" formatCode="0.0000">
                  <c:v>3.1041944444444445</c:v>
                </c:pt>
                <c:pt idx="273" formatCode="0.0000">
                  <c:v>3.1279304347826091</c:v>
                </c:pt>
                <c:pt idx="274" formatCode="0.0000">
                  <c:v>3.1361722222222217</c:v>
                </c:pt>
                <c:pt idx="275" formatCode="0.0000">
                  <c:v>3.2095090909090911</c:v>
                </c:pt>
                <c:pt idx="276" formatCode="0.0000">
                  <c:v>3.2953666666666672</c:v>
                </c:pt>
                <c:pt idx="277" formatCode="0.0000">
                  <c:v>3.2061380952380953</c:v>
                </c:pt>
                <c:pt idx="278" formatCode="0.0000">
                  <c:v>3.1509173913043473</c:v>
                </c:pt>
                <c:pt idx="279" formatCode="0.0000">
                  <c:v>3.1347899999999997</c:v>
                </c:pt>
                <c:pt idx="280" formatCode="0.0000">
                  <c:v>3.1912285714285713</c:v>
                </c:pt>
                <c:pt idx="281" formatCode="0.0000">
                  <c:v>3.2593800000000002</c:v>
                </c:pt>
                <c:pt idx="282" formatCode="0.0000">
                  <c:v>3.2919150000000004</c:v>
                </c:pt>
                <c:pt idx="283" formatCode="0.0000">
                  <c:v>3.2106090909090907</c:v>
                </c:pt>
                <c:pt idx="284" formatCode="0.0000">
                  <c:v>3.2415000000000003</c:v>
                </c:pt>
                <c:pt idx="285" formatCode="0.0000">
                  <c:v>3.2792142857142856</c:v>
                </c:pt>
                <c:pt idx="286" formatCode="0.0000">
                  <c:v>3.4074952380952381</c:v>
                </c:pt>
                <c:pt idx="287" formatCode="0.0000">
                  <c:v>3.6360571428571427</c:v>
                </c:pt>
                <c:pt idx="288" formatCode="0.0000">
                  <c:v>3.7731714285714282</c:v>
                </c:pt>
                <c:pt idx="289" formatCode="0.0000">
                  <c:v>3.8287636363636377</c:v>
                </c:pt>
                <c:pt idx="290" formatCode="0.0000">
                  <c:v>3.9297565217391308</c:v>
                </c:pt>
                <c:pt idx="291" formatCode="0.0000">
                  <c:v>4.1165473684210525</c:v>
                </c:pt>
                <c:pt idx="292" formatCode="0.0000">
                  <c:v>3.7584090909090904</c:v>
                </c:pt>
                <c:pt idx="293" formatCode="0.0000">
                  <c:v>3.7866650000000002</c:v>
                </c:pt>
                <c:pt idx="294" formatCode="0.0000">
                  <c:v>3.8850549999999999</c:v>
                </c:pt>
                <c:pt idx="295" formatCode="0.0000">
                  <c:v>3.7416818181818186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0E-44B2-AB96-60B9314C5733}"/>
            </c:ext>
          </c:extLst>
        </c:ser>
        <c:ser>
          <c:idx val="8"/>
          <c:order val="1"/>
          <c:tx>
            <c:v>Câmbio Real</c:v>
          </c:tx>
          <c:spPr>
            <a:ln w="34925" cap="rnd">
              <a:solidFill>
                <a:schemeClr val="accent3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'Câmbio Nom e Real Mens 94-19'!$A$2:$A$297</c:f>
              <c:strCache>
                <c:ptCount val="296"/>
                <c:pt idx="0">
                  <c:v>31 jun - 1 julh</c:v>
                </c:pt>
                <c:pt idx="1">
                  <c:v>jul/94</c:v>
                </c:pt>
                <c:pt idx="2">
                  <c:v>ago/94</c:v>
                </c:pt>
                <c:pt idx="3">
                  <c:v>set/94</c:v>
                </c:pt>
                <c:pt idx="4">
                  <c:v>out/94</c:v>
                </c:pt>
                <c:pt idx="5">
                  <c:v>nov/94</c:v>
                </c:pt>
                <c:pt idx="6">
                  <c:v>dez/94</c:v>
                </c:pt>
                <c:pt idx="7">
                  <c:v>jan/95</c:v>
                </c:pt>
                <c:pt idx="8">
                  <c:v>fev/95</c:v>
                </c:pt>
                <c:pt idx="9">
                  <c:v>mar/95</c:v>
                </c:pt>
                <c:pt idx="10">
                  <c:v>abr/95</c:v>
                </c:pt>
                <c:pt idx="11">
                  <c:v>mai/95</c:v>
                </c:pt>
                <c:pt idx="12">
                  <c:v>jun/95</c:v>
                </c:pt>
                <c:pt idx="13">
                  <c:v>jul/95</c:v>
                </c:pt>
                <c:pt idx="14">
                  <c:v>ago/95</c:v>
                </c:pt>
                <c:pt idx="15">
                  <c:v>set/95</c:v>
                </c:pt>
                <c:pt idx="16">
                  <c:v>out/95</c:v>
                </c:pt>
                <c:pt idx="17">
                  <c:v>nov/95</c:v>
                </c:pt>
                <c:pt idx="18">
                  <c:v>dez/95</c:v>
                </c:pt>
                <c:pt idx="19">
                  <c:v>jan/96</c:v>
                </c:pt>
                <c:pt idx="20">
                  <c:v>fev/96</c:v>
                </c:pt>
                <c:pt idx="21">
                  <c:v>mar/96</c:v>
                </c:pt>
                <c:pt idx="22">
                  <c:v>abr/96</c:v>
                </c:pt>
                <c:pt idx="23">
                  <c:v>mai/96</c:v>
                </c:pt>
                <c:pt idx="24">
                  <c:v>jun/96</c:v>
                </c:pt>
                <c:pt idx="25">
                  <c:v>jul/96</c:v>
                </c:pt>
                <c:pt idx="26">
                  <c:v>ago/96</c:v>
                </c:pt>
                <c:pt idx="27">
                  <c:v>set/96</c:v>
                </c:pt>
                <c:pt idx="28">
                  <c:v>out/96</c:v>
                </c:pt>
                <c:pt idx="29">
                  <c:v>nov/96</c:v>
                </c:pt>
                <c:pt idx="30">
                  <c:v>dez/96</c:v>
                </c:pt>
                <c:pt idx="31">
                  <c:v>jan/97</c:v>
                </c:pt>
                <c:pt idx="32">
                  <c:v>fev/97</c:v>
                </c:pt>
                <c:pt idx="33">
                  <c:v>mar/97</c:v>
                </c:pt>
                <c:pt idx="34">
                  <c:v>abr/97</c:v>
                </c:pt>
                <c:pt idx="35">
                  <c:v>mai/97</c:v>
                </c:pt>
                <c:pt idx="36">
                  <c:v>jun/97</c:v>
                </c:pt>
                <c:pt idx="37">
                  <c:v>jul/97</c:v>
                </c:pt>
                <c:pt idx="38">
                  <c:v>ago/97</c:v>
                </c:pt>
                <c:pt idx="39">
                  <c:v>set/97</c:v>
                </c:pt>
                <c:pt idx="40">
                  <c:v>out/97</c:v>
                </c:pt>
                <c:pt idx="41">
                  <c:v>nov/97</c:v>
                </c:pt>
                <c:pt idx="42">
                  <c:v>dez/97</c:v>
                </c:pt>
                <c:pt idx="43">
                  <c:v>jan/98</c:v>
                </c:pt>
                <c:pt idx="44">
                  <c:v>fev/98</c:v>
                </c:pt>
                <c:pt idx="45">
                  <c:v>mar/98</c:v>
                </c:pt>
                <c:pt idx="46">
                  <c:v>abr/98</c:v>
                </c:pt>
                <c:pt idx="47">
                  <c:v>mai/98</c:v>
                </c:pt>
                <c:pt idx="48">
                  <c:v>jun/98</c:v>
                </c:pt>
                <c:pt idx="49">
                  <c:v>jul/98</c:v>
                </c:pt>
                <c:pt idx="50">
                  <c:v>ago/98</c:v>
                </c:pt>
                <c:pt idx="51">
                  <c:v>set/98</c:v>
                </c:pt>
                <c:pt idx="52">
                  <c:v>out/98</c:v>
                </c:pt>
                <c:pt idx="53">
                  <c:v>nov/98</c:v>
                </c:pt>
                <c:pt idx="54">
                  <c:v>dez/98</c:v>
                </c:pt>
                <c:pt idx="55">
                  <c:v>jan/99</c:v>
                </c:pt>
                <c:pt idx="56">
                  <c:v>fev/99</c:v>
                </c:pt>
                <c:pt idx="57">
                  <c:v>mar/99</c:v>
                </c:pt>
                <c:pt idx="58">
                  <c:v>abr/99</c:v>
                </c:pt>
                <c:pt idx="59">
                  <c:v>mai/99</c:v>
                </c:pt>
                <c:pt idx="60">
                  <c:v>jun/99</c:v>
                </c:pt>
                <c:pt idx="61">
                  <c:v>jul/99</c:v>
                </c:pt>
                <c:pt idx="62">
                  <c:v>ago/99</c:v>
                </c:pt>
                <c:pt idx="63">
                  <c:v>set/99</c:v>
                </c:pt>
                <c:pt idx="64">
                  <c:v>out/99</c:v>
                </c:pt>
                <c:pt idx="65">
                  <c:v>nov/99</c:v>
                </c:pt>
                <c:pt idx="66">
                  <c:v>dez/99</c:v>
                </c:pt>
                <c:pt idx="67">
                  <c:v>jan/00</c:v>
                </c:pt>
                <c:pt idx="68">
                  <c:v>fev/00</c:v>
                </c:pt>
                <c:pt idx="69">
                  <c:v>mar/00</c:v>
                </c:pt>
                <c:pt idx="70">
                  <c:v>abr/00</c:v>
                </c:pt>
                <c:pt idx="71">
                  <c:v>mai/00</c:v>
                </c:pt>
                <c:pt idx="72">
                  <c:v>jun/00</c:v>
                </c:pt>
                <c:pt idx="73">
                  <c:v>jul/00</c:v>
                </c:pt>
                <c:pt idx="74">
                  <c:v>ago/00</c:v>
                </c:pt>
                <c:pt idx="75">
                  <c:v>set/00</c:v>
                </c:pt>
                <c:pt idx="76">
                  <c:v>out/00</c:v>
                </c:pt>
                <c:pt idx="77">
                  <c:v>nov/00</c:v>
                </c:pt>
                <c:pt idx="78">
                  <c:v>dez/00</c:v>
                </c:pt>
                <c:pt idx="79">
                  <c:v>jan/01</c:v>
                </c:pt>
                <c:pt idx="80">
                  <c:v>fev/01</c:v>
                </c:pt>
                <c:pt idx="81">
                  <c:v>mar/01</c:v>
                </c:pt>
                <c:pt idx="82">
                  <c:v>abr/01</c:v>
                </c:pt>
                <c:pt idx="83">
                  <c:v>mai/01</c:v>
                </c:pt>
                <c:pt idx="84">
                  <c:v>jun/01</c:v>
                </c:pt>
                <c:pt idx="85">
                  <c:v>jul/01</c:v>
                </c:pt>
                <c:pt idx="86">
                  <c:v>ago/01</c:v>
                </c:pt>
                <c:pt idx="87">
                  <c:v>set/01</c:v>
                </c:pt>
                <c:pt idx="88">
                  <c:v>out/01</c:v>
                </c:pt>
                <c:pt idx="89">
                  <c:v>nov/01</c:v>
                </c:pt>
                <c:pt idx="90">
                  <c:v>dez/01</c:v>
                </c:pt>
                <c:pt idx="91">
                  <c:v>jan/02</c:v>
                </c:pt>
                <c:pt idx="92">
                  <c:v>fev/02</c:v>
                </c:pt>
                <c:pt idx="93">
                  <c:v>mar/02</c:v>
                </c:pt>
                <c:pt idx="94">
                  <c:v>abr/02</c:v>
                </c:pt>
                <c:pt idx="95">
                  <c:v>mai/02</c:v>
                </c:pt>
                <c:pt idx="96">
                  <c:v>jun/02</c:v>
                </c:pt>
                <c:pt idx="97">
                  <c:v>jul/02</c:v>
                </c:pt>
                <c:pt idx="98">
                  <c:v>ago/02</c:v>
                </c:pt>
                <c:pt idx="99">
                  <c:v>set/02</c:v>
                </c:pt>
                <c:pt idx="100">
                  <c:v>out/02</c:v>
                </c:pt>
                <c:pt idx="101">
                  <c:v>nov/02</c:v>
                </c:pt>
                <c:pt idx="102">
                  <c:v>dez/02</c:v>
                </c:pt>
                <c:pt idx="103">
                  <c:v>jan/03</c:v>
                </c:pt>
                <c:pt idx="104">
                  <c:v>fev/03</c:v>
                </c:pt>
                <c:pt idx="105">
                  <c:v>mar/03</c:v>
                </c:pt>
                <c:pt idx="106">
                  <c:v>abr/03</c:v>
                </c:pt>
                <c:pt idx="107">
                  <c:v>mai/03</c:v>
                </c:pt>
                <c:pt idx="108">
                  <c:v>jun/03</c:v>
                </c:pt>
                <c:pt idx="109">
                  <c:v>jul/03</c:v>
                </c:pt>
                <c:pt idx="110">
                  <c:v>ago/03</c:v>
                </c:pt>
                <c:pt idx="111">
                  <c:v>set/03</c:v>
                </c:pt>
                <c:pt idx="112">
                  <c:v>out/03</c:v>
                </c:pt>
                <c:pt idx="113">
                  <c:v>nov/03</c:v>
                </c:pt>
                <c:pt idx="114">
                  <c:v>dez/03</c:v>
                </c:pt>
                <c:pt idx="115">
                  <c:v>jan/04</c:v>
                </c:pt>
                <c:pt idx="116">
                  <c:v>fev/04</c:v>
                </c:pt>
                <c:pt idx="117">
                  <c:v>mar/04</c:v>
                </c:pt>
                <c:pt idx="118">
                  <c:v>abr/04</c:v>
                </c:pt>
                <c:pt idx="119">
                  <c:v>mai/04</c:v>
                </c:pt>
                <c:pt idx="120">
                  <c:v>jun/04</c:v>
                </c:pt>
                <c:pt idx="121">
                  <c:v>jul/04</c:v>
                </c:pt>
                <c:pt idx="122">
                  <c:v>ago/04</c:v>
                </c:pt>
                <c:pt idx="123">
                  <c:v>set/04</c:v>
                </c:pt>
                <c:pt idx="124">
                  <c:v>out/04</c:v>
                </c:pt>
                <c:pt idx="125">
                  <c:v>nov/04</c:v>
                </c:pt>
                <c:pt idx="126">
                  <c:v>dez/04</c:v>
                </c:pt>
                <c:pt idx="127">
                  <c:v>jan/05</c:v>
                </c:pt>
                <c:pt idx="128">
                  <c:v>fev/05</c:v>
                </c:pt>
                <c:pt idx="129">
                  <c:v>mar/05</c:v>
                </c:pt>
                <c:pt idx="130">
                  <c:v>abr/05</c:v>
                </c:pt>
                <c:pt idx="131">
                  <c:v>mai/05</c:v>
                </c:pt>
                <c:pt idx="132">
                  <c:v>jun/05</c:v>
                </c:pt>
                <c:pt idx="133">
                  <c:v>jul/05</c:v>
                </c:pt>
                <c:pt idx="134">
                  <c:v>ago/05</c:v>
                </c:pt>
                <c:pt idx="135">
                  <c:v>set/05</c:v>
                </c:pt>
                <c:pt idx="136">
                  <c:v>out/05</c:v>
                </c:pt>
                <c:pt idx="137">
                  <c:v>nov/05</c:v>
                </c:pt>
                <c:pt idx="138">
                  <c:v>dez/05</c:v>
                </c:pt>
                <c:pt idx="139">
                  <c:v>jan/06</c:v>
                </c:pt>
                <c:pt idx="140">
                  <c:v>fev/06</c:v>
                </c:pt>
                <c:pt idx="141">
                  <c:v>mar/06</c:v>
                </c:pt>
                <c:pt idx="142">
                  <c:v>abr/06</c:v>
                </c:pt>
                <c:pt idx="143">
                  <c:v>mai/06</c:v>
                </c:pt>
                <c:pt idx="144">
                  <c:v>jun/06</c:v>
                </c:pt>
                <c:pt idx="145">
                  <c:v>jul/06</c:v>
                </c:pt>
                <c:pt idx="146">
                  <c:v>ago/06</c:v>
                </c:pt>
                <c:pt idx="147">
                  <c:v>set/06</c:v>
                </c:pt>
                <c:pt idx="148">
                  <c:v>out/06</c:v>
                </c:pt>
                <c:pt idx="149">
                  <c:v>nov/06</c:v>
                </c:pt>
                <c:pt idx="150">
                  <c:v>dez/06</c:v>
                </c:pt>
                <c:pt idx="151">
                  <c:v>jan/07</c:v>
                </c:pt>
                <c:pt idx="152">
                  <c:v>fev/07</c:v>
                </c:pt>
                <c:pt idx="153">
                  <c:v>mar/07</c:v>
                </c:pt>
                <c:pt idx="154">
                  <c:v>abr/07</c:v>
                </c:pt>
                <c:pt idx="155">
                  <c:v>mai/07</c:v>
                </c:pt>
                <c:pt idx="156">
                  <c:v>jun/07</c:v>
                </c:pt>
                <c:pt idx="157">
                  <c:v>jul/07</c:v>
                </c:pt>
                <c:pt idx="158">
                  <c:v>ago/07</c:v>
                </c:pt>
                <c:pt idx="159">
                  <c:v>set/07</c:v>
                </c:pt>
                <c:pt idx="160">
                  <c:v>out/07</c:v>
                </c:pt>
                <c:pt idx="161">
                  <c:v>nov/07</c:v>
                </c:pt>
                <c:pt idx="162">
                  <c:v>dez/07</c:v>
                </c:pt>
                <c:pt idx="163">
                  <c:v>jan/08</c:v>
                </c:pt>
                <c:pt idx="164">
                  <c:v>fev/08</c:v>
                </c:pt>
                <c:pt idx="165">
                  <c:v>mar/08</c:v>
                </c:pt>
                <c:pt idx="166">
                  <c:v>abr/08</c:v>
                </c:pt>
                <c:pt idx="167">
                  <c:v>mai/08</c:v>
                </c:pt>
                <c:pt idx="168">
                  <c:v>jun/08</c:v>
                </c:pt>
                <c:pt idx="169">
                  <c:v>jul/08</c:v>
                </c:pt>
                <c:pt idx="170">
                  <c:v>ago/08</c:v>
                </c:pt>
                <c:pt idx="171">
                  <c:v>set/08</c:v>
                </c:pt>
                <c:pt idx="172">
                  <c:v>out/08</c:v>
                </c:pt>
                <c:pt idx="173">
                  <c:v>nov/08</c:v>
                </c:pt>
                <c:pt idx="174">
                  <c:v>dez/08</c:v>
                </c:pt>
                <c:pt idx="175">
                  <c:v>jan/09</c:v>
                </c:pt>
                <c:pt idx="176">
                  <c:v>fev/09</c:v>
                </c:pt>
                <c:pt idx="177">
                  <c:v>mar/09</c:v>
                </c:pt>
                <c:pt idx="178">
                  <c:v>abr/09</c:v>
                </c:pt>
                <c:pt idx="179">
                  <c:v>mai/09</c:v>
                </c:pt>
                <c:pt idx="180">
                  <c:v>jun/09</c:v>
                </c:pt>
                <c:pt idx="181">
                  <c:v>jul/09</c:v>
                </c:pt>
                <c:pt idx="182">
                  <c:v>ago/09</c:v>
                </c:pt>
                <c:pt idx="183">
                  <c:v>set/09</c:v>
                </c:pt>
                <c:pt idx="184">
                  <c:v>out/09</c:v>
                </c:pt>
                <c:pt idx="185">
                  <c:v>nov/09</c:v>
                </c:pt>
                <c:pt idx="186">
                  <c:v>dez/09</c:v>
                </c:pt>
                <c:pt idx="187">
                  <c:v>jan/10</c:v>
                </c:pt>
                <c:pt idx="188">
                  <c:v>fev/10</c:v>
                </c:pt>
                <c:pt idx="189">
                  <c:v>mar/10</c:v>
                </c:pt>
                <c:pt idx="190">
                  <c:v>abr/10</c:v>
                </c:pt>
                <c:pt idx="191">
                  <c:v>mai/10</c:v>
                </c:pt>
                <c:pt idx="192">
                  <c:v>jun/10</c:v>
                </c:pt>
                <c:pt idx="193">
                  <c:v>jul/10</c:v>
                </c:pt>
                <c:pt idx="194">
                  <c:v>ago/10</c:v>
                </c:pt>
                <c:pt idx="195">
                  <c:v>set/10</c:v>
                </c:pt>
                <c:pt idx="196">
                  <c:v>out/10</c:v>
                </c:pt>
                <c:pt idx="197">
                  <c:v>nov/10</c:v>
                </c:pt>
                <c:pt idx="198">
                  <c:v>dez/10</c:v>
                </c:pt>
                <c:pt idx="199">
                  <c:v>jan/11</c:v>
                </c:pt>
                <c:pt idx="200">
                  <c:v>fev/11</c:v>
                </c:pt>
                <c:pt idx="201">
                  <c:v>mar/11</c:v>
                </c:pt>
                <c:pt idx="202">
                  <c:v>abr/11</c:v>
                </c:pt>
                <c:pt idx="203">
                  <c:v>mai/11</c:v>
                </c:pt>
                <c:pt idx="204">
                  <c:v>jun/11</c:v>
                </c:pt>
                <c:pt idx="205">
                  <c:v>jul/11</c:v>
                </c:pt>
                <c:pt idx="206">
                  <c:v>ago/11</c:v>
                </c:pt>
                <c:pt idx="207">
                  <c:v>set/11</c:v>
                </c:pt>
                <c:pt idx="208">
                  <c:v>out/11</c:v>
                </c:pt>
                <c:pt idx="209">
                  <c:v>nov/11</c:v>
                </c:pt>
                <c:pt idx="210">
                  <c:v>dez/11</c:v>
                </c:pt>
                <c:pt idx="211">
                  <c:v>jan/12</c:v>
                </c:pt>
                <c:pt idx="212">
                  <c:v>fev/12</c:v>
                </c:pt>
                <c:pt idx="213">
                  <c:v>mar/12</c:v>
                </c:pt>
                <c:pt idx="214">
                  <c:v>abr/12</c:v>
                </c:pt>
                <c:pt idx="215">
                  <c:v>mai/12</c:v>
                </c:pt>
                <c:pt idx="216">
                  <c:v>jun/12</c:v>
                </c:pt>
                <c:pt idx="217">
                  <c:v>jul/12</c:v>
                </c:pt>
                <c:pt idx="218">
                  <c:v>ago/12</c:v>
                </c:pt>
                <c:pt idx="219">
                  <c:v>set/12</c:v>
                </c:pt>
                <c:pt idx="220">
                  <c:v>out/12</c:v>
                </c:pt>
                <c:pt idx="221">
                  <c:v>nov/12</c:v>
                </c:pt>
                <c:pt idx="222">
                  <c:v>dez/12</c:v>
                </c:pt>
                <c:pt idx="223">
                  <c:v>jan/13</c:v>
                </c:pt>
                <c:pt idx="224">
                  <c:v>fev/13</c:v>
                </c:pt>
                <c:pt idx="225">
                  <c:v>mar/13</c:v>
                </c:pt>
                <c:pt idx="226">
                  <c:v>abr/13</c:v>
                </c:pt>
                <c:pt idx="227">
                  <c:v>mai/13</c:v>
                </c:pt>
                <c:pt idx="228">
                  <c:v>jun/13</c:v>
                </c:pt>
                <c:pt idx="229">
                  <c:v>jul/13</c:v>
                </c:pt>
                <c:pt idx="230">
                  <c:v>ago/13</c:v>
                </c:pt>
                <c:pt idx="231">
                  <c:v>set/13</c:v>
                </c:pt>
                <c:pt idx="232">
                  <c:v>out/13</c:v>
                </c:pt>
                <c:pt idx="233">
                  <c:v>nov/13</c:v>
                </c:pt>
                <c:pt idx="234">
                  <c:v>dez/13</c:v>
                </c:pt>
                <c:pt idx="235">
                  <c:v>jan/14</c:v>
                </c:pt>
                <c:pt idx="236">
                  <c:v>fev/14</c:v>
                </c:pt>
                <c:pt idx="237">
                  <c:v>mar/14</c:v>
                </c:pt>
                <c:pt idx="238">
                  <c:v>abr/14</c:v>
                </c:pt>
                <c:pt idx="239">
                  <c:v>mai/14</c:v>
                </c:pt>
                <c:pt idx="240">
                  <c:v>jun/14</c:v>
                </c:pt>
                <c:pt idx="241">
                  <c:v>jul/14</c:v>
                </c:pt>
                <c:pt idx="242">
                  <c:v>ago/14</c:v>
                </c:pt>
                <c:pt idx="243">
                  <c:v>set/14</c:v>
                </c:pt>
                <c:pt idx="244">
                  <c:v>out/14</c:v>
                </c:pt>
                <c:pt idx="245">
                  <c:v>nov/14</c:v>
                </c:pt>
                <c:pt idx="246">
                  <c:v>dez/14</c:v>
                </c:pt>
                <c:pt idx="247">
                  <c:v>jan/15</c:v>
                </c:pt>
                <c:pt idx="248">
                  <c:v>fev/15</c:v>
                </c:pt>
                <c:pt idx="249">
                  <c:v>mar/15</c:v>
                </c:pt>
                <c:pt idx="250">
                  <c:v>abr/15</c:v>
                </c:pt>
                <c:pt idx="251">
                  <c:v>mai/15</c:v>
                </c:pt>
                <c:pt idx="252">
                  <c:v>jun/15</c:v>
                </c:pt>
                <c:pt idx="253">
                  <c:v>jul/15</c:v>
                </c:pt>
                <c:pt idx="254">
                  <c:v>ago/15</c:v>
                </c:pt>
                <c:pt idx="255">
                  <c:v>set/15</c:v>
                </c:pt>
                <c:pt idx="256">
                  <c:v>out/15</c:v>
                </c:pt>
                <c:pt idx="257">
                  <c:v>nov/15</c:v>
                </c:pt>
                <c:pt idx="258">
                  <c:v>dez/15</c:v>
                </c:pt>
                <c:pt idx="259">
                  <c:v>jan/16</c:v>
                </c:pt>
                <c:pt idx="260">
                  <c:v>fev/16</c:v>
                </c:pt>
                <c:pt idx="261">
                  <c:v>mar/16</c:v>
                </c:pt>
                <c:pt idx="262">
                  <c:v>abr/16</c:v>
                </c:pt>
                <c:pt idx="263">
                  <c:v>mai/16</c:v>
                </c:pt>
                <c:pt idx="264">
                  <c:v>jun/16</c:v>
                </c:pt>
                <c:pt idx="265">
                  <c:v>jul/16</c:v>
                </c:pt>
                <c:pt idx="266">
                  <c:v>ago/16</c:v>
                </c:pt>
                <c:pt idx="267">
                  <c:v>set/16</c:v>
                </c:pt>
                <c:pt idx="268">
                  <c:v>out/16</c:v>
                </c:pt>
                <c:pt idx="269">
                  <c:v>nov/16</c:v>
                </c:pt>
                <c:pt idx="270">
                  <c:v>dez/16</c:v>
                </c:pt>
                <c:pt idx="271">
                  <c:v>jan/17</c:v>
                </c:pt>
                <c:pt idx="272">
                  <c:v>fev/17</c:v>
                </c:pt>
                <c:pt idx="273">
                  <c:v>mar/17</c:v>
                </c:pt>
                <c:pt idx="274">
                  <c:v>abr/17</c:v>
                </c:pt>
                <c:pt idx="275">
                  <c:v>mai/17</c:v>
                </c:pt>
                <c:pt idx="276">
                  <c:v>jun/17</c:v>
                </c:pt>
                <c:pt idx="277">
                  <c:v>jul/17</c:v>
                </c:pt>
                <c:pt idx="278">
                  <c:v>ago/17</c:v>
                </c:pt>
                <c:pt idx="279">
                  <c:v>set/17</c:v>
                </c:pt>
                <c:pt idx="280">
                  <c:v>out/17</c:v>
                </c:pt>
                <c:pt idx="281">
                  <c:v>nov/17</c:v>
                </c:pt>
                <c:pt idx="282">
                  <c:v>dez/17</c:v>
                </c:pt>
                <c:pt idx="283">
                  <c:v>jan/18</c:v>
                </c:pt>
                <c:pt idx="284">
                  <c:v>fev/18</c:v>
                </c:pt>
                <c:pt idx="285">
                  <c:v>mar/18</c:v>
                </c:pt>
                <c:pt idx="286">
                  <c:v>abr/18</c:v>
                </c:pt>
                <c:pt idx="287">
                  <c:v>mai/18</c:v>
                </c:pt>
                <c:pt idx="288">
                  <c:v>jun/18</c:v>
                </c:pt>
                <c:pt idx="289">
                  <c:v>jul/18</c:v>
                </c:pt>
                <c:pt idx="290">
                  <c:v>ago/18</c:v>
                </c:pt>
                <c:pt idx="291">
                  <c:v>set/18</c:v>
                </c:pt>
                <c:pt idx="292">
                  <c:v>out/18</c:v>
                </c:pt>
                <c:pt idx="293">
                  <c:v>nov/18</c:v>
                </c:pt>
                <c:pt idx="294">
                  <c:v>dez/18</c:v>
                </c:pt>
                <c:pt idx="295">
                  <c:v>jan/19</c:v>
                </c:pt>
              </c:strCache>
            </c:strRef>
          </c:cat>
          <c:val>
            <c:numRef>
              <c:f>'Câmbio Nom e Real Mens 94-19'!$J$2:$J$297</c:f>
              <c:numCache>
                <c:formatCode>_(* #,##0.0000_);_(* \(#,##0.0000\);_(* "-"??_);_(@_)</c:formatCode>
                <c:ptCount val="296"/>
                <c:pt idx="1">
                  <c:v>0.87591017636880619</c:v>
                </c:pt>
                <c:pt idx="2">
                  <c:v>0.83129164594111271</c:v>
                </c:pt>
                <c:pt idx="3">
                  <c:v>0.7904482739944193</c:v>
                </c:pt>
                <c:pt idx="4">
                  <c:v>0.75367809421673826</c:v>
                </c:pt>
                <c:pt idx="5">
                  <c:v>0.73041502709583428</c:v>
                </c:pt>
                <c:pt idx="6">
                  <c:v>0.725215604017311</c:v>
                </c:pt>
                <c:pt idx="7">
                  <c:v>0.71342452187162675</c:v>
                </c:pt>
                <c:pt idx="8">
                  <c:v>0.70376708177617575</c:v>
                </c:pt>
                <c:pt idx="9">
                  <c:v>0.73551253547533457</c:v>
                </c:pt>
                <c:pt idx="10">
                  <c:v>0.73509642976832346</c:v>
                </c:pt>
                <c:pt idx="11">
                  <c:v>0.70940960047263724</c:v>
                </c:pt>
                <c:pt idx="12">
                  <c:v>0.70795653484357723</c:v>
                </c:pt>
                <c:pt idx="13">
                  <c:v>0.70283329780710713</c:v>
                </c:pt>
                <c:pt idx="14">
                  <c:v>0.70768549507245393</c:v>
                </c:pt>
                <c:pt idx="15">
                  <c:v>0.7101728213635301</c:v>
                </c:pt>
                <c:pt idx="16">
                  <c:v>0.70767216450550663</c:v>
                </c:pt>
                <c:pt idx="17">
                  <c:v>0.69965339919390956</c:v>
                </c:pt>
                <c:pt idx="18">
                  <c:v>0.6919595542521827</c:v>
                </c:pt>
                <c:pt idx="19">
                  <c:v>0.69121099544900078</c:v>
                </c:pt>
                <c:pt idx="20">
                  <c:v>0.69102830875310639</c:v>
                </c:pt>
                <c:pt idx="21">
                  <c:v>0.6957021414621728</c:v>
                </c:pt>
                <c:pt idx="22">
                  <c:v>0.69256054420031332</c:v>
                </c:pt>
                <c:pt idx="23">
                  <c:v>0.68905719924780739</c:v>
                </c:pt>
                <c:pt idx="24">
                  <c:v>0.68549632288856566</c:v>
                </c:pt>
                <c:pt idx="25">
                  <c:v>0.68306777906862526</c:v>
                </c:pt>
                <c:pt idx="26">
                  <c:v>0.6857735412782765</c:v>
                </c:pt>
                <c:pt idx="27">
                  <c:v>0.69092223927714247</c:v>
                </c:pt>
                <c:pt idx="28">
                  <c:v>0.69497049049092352</c:v>
                </c:pt>
                <c:pt idx="29">
                  <c:v>0.6976550228035624</c:v>
                </c:pt>
                <c:pt idx="30">
                  <c:v>0.69904132560094046</c:v>
                </c:pt>
                <c:pt idx="31">
                  <c:v>0.69680853580769053</c:v>
                </c:pt>
                <c:pt idx="32">
                  <c:v>0.69978900254630283</c:v>
                </c:pt>
                <c:pt idx="33">
                  <c:v>0.70290554656554038</c:v>
                </c:pt>
                <c:pt idx="34">
                  <c:v>0.70041778930940146</c:v>
                </c:pt>
                <c:pt idx="35">
                  <c:v>0.70198494773744613</c:v>
                </c:pt>
                <c:pt idx="36">
                  <c:v>0.70320948070116551</c:v>
                </c:pt>
                <c:pt idx="37">
                  <c:v>0.70652925380810427</c:v>
                </c:pt>
                <c:pt idx="38">
                  <c:v>0.71270835340530525</c:v>
                </c:pt>
                <c:pt idx="39">
                  <c:v>0.71779407368936521</c:v>
                </c:pt>
                <c:pt idx="40">
                  <c:v>0.72219108010741073</c:v>
                </c:pt>
                <c:pt idx="41">
                  <c:v>0.72523499448893347</c:v>
                </c:pt>
                <c:pt idx="42">
                  <c:v>0.72533903830916724</c:v>
                </c:pt>
                <c:pt idx="43">
                  <c:v>0.72564710609087935</c:v>
                </c:pt>
                <c:pt idx="44">
                  <c:v>0.72831791245536759</c:v>
                </c:pt>
                <c:pt idx="45">
                  <c:v>0.73145328135672538</c:v>
                </c:pt>
                <c:pt idx="46">
                  <c:v>0.73588790733760978</c:v>
                </c:pt>
                <c:pt idx="47">
                  <c:v>0.73801398874885804</c:v>
                </c:pt>
                <c:pt idx="48">
                  <c:v>0.74295546844821225</c:v>
                </c:pt>
                <c:pt idx="49">
                  <c:v>0.74921154484234564</c:v>
                </c:pt>
                <c:pt idx="50">
                  <c:v>0.76059618656150529</c:v>
                </c:pt>
                <c:pt idx="51">
                  <c:v>0.76919877487614363</c:v>
                </c:pt>
                <c:pt idx="52">
                  <c:v>0.77582148578128607</c:v>
                </c:pt>
                <c:pt idx="53">
                  <c:v>0.78021773854738208</c:v>
                </c:pt>
                <c:pt idx="54">
                  <c:v>0.78479478139930137</c:v>
                </c:pt>
                <c:pt idx="55">
                  <c:v>0.97340836928649777</c:v>
                </c:pt>
                <c:pt idx="56">
                  <c:v>1.2289095990615406</c:v>
                </c:pt>
                <c:pt idx="57">
                  <c:v>1.2084661971677215</c:v>
                </c:pt>
                <c:pt idx="58">
                  <c:v>1.0811197944481432</c:v>
                </c:pt>
                <c:pt idx="59">
                  <c:v>1.0711417921158015</c:v>
                </c:pt>
                <c:pt idx="60">
                  <c:v>1.1211212624147386</c:v>
                </c:pt>
                <c:pt idx="61">
                  <c:v>1.1343595515436278</c:v>
                </c:pt>
                <c:pt idx="62">
                  <c:v>1.1812476586629361</c:v>
                </c:pt>
                <c:pt idx="63">
                  <c:v>1.1941820561531673</c:v>
                </c:pt>
                <c:pt idx="64">
                  <c:v>1.2267191261471349</c:v>
                </c:pt>
                <c:pt idx="65">
                  <c:v>1.1914498275677208</c:v>
                </c:pt>
                <c:pt idx="66">
                  <c:v>1.1308921136334467</c:v>
                </c:pt>
                <c:pt idx="67">
                  <c:v>1.1033448964630441</c:v>
                </c:pt>
                <c:pt idx="68">
                  <c:v>1.0909874775884478</c:v>
                </c:pt>
                <c:pt idx="69">
                  <c:v>1.076980498589313</c:v>
                </c:pt>
                <c:pt idx="70">
                  <c:v>1.0892422046999375</c:v>
                </c:pt>
                <c:pt idx="71">
                  <c:v>1.1272204036749578</c:v>
                </c:pt>
                <c:pt idx="72">
                  <c:v>1.1184132343140236</c:v>
                </c:pt>
                <c:pt idx="73">
                  <c:v>1.0968398395671954</c:v>
                </c:pt>
                <c:pt idx="74">
                  <c:v>1.0895222511371858</c:v>
                </c:pt>
                <c:pt idx="75">
                  <c:v>1.1108024611722669</c:v>
                </c:pt>
                <c:pt idx="76">
                  <c:v>1.1355732516434183</c:v>
                </c:pt>
                <c:pt idx="77">
                  <c:v>1.1738177426513596</c:v>
                </c:pt>
                <c:pt idx="78">
                  <c:v>1.1754226435725788</c:v>
                </c:pt>
                <c:pt idx="79">
                  <c:v>1.1708776297512384</c:v>
                </c:pt>
                <c:pt idx="80">
                  <c:v>1.1985544378174913</c:v>
                </c:pt>
                <c:pt idx="81">
                  <c:v>1.2488022331783726</c:v>
                </c:pt>
                <c:pt idx="82">
                  <c:v>1.3082933270851018</c:v>
                </c:pt>
                <c:pt idx="83">
                  <c:v>1.3713457334617685</c:v>
                </c:pt>
                <c:pt idx="84">
                  <c:v>1.4133122545336958</c:v>
                </c:pt>
                <c:pt idx="85">
                  <c:v>1.4436490564592188</c:v>
                </c:pt>
                <c:pt idx="86">
                  <c:v>1.459542054421368</c:v>
                </c:pt>
                <c:pt idx="87">
                  <c:v>1.5558418150891666</c:v>
                </c:pt>
                <c:pt idx="88">
                  <c:v>1.5772710366415419</c:v>
                </c:pt>
                <c:pt idx="89">
                  <c:v>1.451045718434044</c:v>
                </c:pt>
                <c:pt idx="90">
                  <c:v>1.3341215343717505</c:v>
                </c:pt>
                <c:pt idx="91">
                  <c:v>1.3387822065866879</c:v>
                </c:pt>
                <c:pt idx="92">
                  <c:v>1.3627383042859289</c:v>
                </c:pt>
                <c:pt idx="93">
                  <c:v>1.3211305366896691</c:v>
                </c:pt>
                <c:pt idx="94">
                  <c:v>1.3032602889568541</c:v>
                </c:pt>
                <c:pt idx="95">
                  <c:v>1.3902053836953523</c:v>
                </c:pt>
                <c:pt idx="96">
                  <c:v>1.5156130832293768</c:v>
                </c:pt>
                <c:pt idx="97">
                  <c:v>1.6213335479263753</c:v>
                </c:pt>
                <c:pt idx="98">
                  <c:v>1.7128860388465785</c:v>
                </c:pt>
                <c:pt idx="99">
                  <c:v>1.8304811759554167</c:v>
                </c:pt>
                <c:pt idx="100">
                  <c:v>2.0610242818822293</c:v>
                </c:pt>
                <c:pt idx="101">
                  <c:v>1.8799672170412314</c:v>
                </c:pt>
                <c:pt idx="102">
                  <c:v>1.8626661956941275</c:v>
                </c:pt>
                <c:pt idx="103">
                  <c:v>1.7351165509746331</c:v>
                </c:pt>
                <c:pt idx="104">
                  <c:v>1.7977588499957122</c:v>
                </c:pt>
                <c:pt idx="105">
                  <c:v>1.7149874551398137</c:v>
                </c:pt>
                <c:pt idx="106">
                  <c:v>1.5334491841008906</c:v>
                </c:pt>
                <c:pt idx="107">
                  <c:v>1.4421337896715212</c:v>
                </c:pt>
                <c:pt idx="108">
                  <c:v>1.4104087345445797</c:v>
                </c:pt>
                <c:pt idx="109">
                  <c:v>1.4074643338289252</c:v>
                </c:pt>
                <c:pt idx="110">
                  <c:v>1.4680267112410148</c:v>
                </c:pt>
                <c:pt idx="111">
                  <c:v>1.4226071005268139</c:v>
                </c:pt>
                <c:pt idx="112">
                  <c:v>1.3872436269872821</c:v>
                </c:pt>
                <c:pt idx="113">
                  <c:v>1.4040069980092023</c:v>
                </c:pt>
                <c:pt idx="114">
                  <c:v>1.4007364481765294</c:v>
                </c:pt>
                <c:pt idx="115">
                  <c:v>1.3618603359366626</c:v>
                </c:pt>
                <c:pt idx="116">
                  <c:v>1.3983733446528828</c:v>
                </c:pt>
                <c:pt idx="117">
                  <c:v>1.3889462492255351</c:v>
                </c:pt>
                <c:pt idx="118">
                  <c:v>1.3884956006835467</c:v>
                </c:pt>
                <c:pt idx="119">
                  <c:v>1.4824874752079791</c:v>
                </c:pt>
                <c:pt idx="120">
                  <c:v>1.4903763603126468</c:v>
                </c:pt>
                <c:pt idx="121">
                  <c:v>1.4311038139274426</c:v>
                </c:pt>
                <c:pt idx="122">
                  <c:v>1.4061728780262832</c:v>
                </c:pt>
                <c:pt idx="123">
                  <c:v>1.3522154665195285</c:v>
                </c:pt>
                <c:pt idx="124">
                  <c:v>1.3354990824381461</c:v>
                </c:pt>
                <c:pt idx="125">
                  <c:v>1.2959231708903614</c:v>
                </c:pt>
                <c:pt idx="126">
                  <c:v>1.2490102669289789</c:v>
                </c:pt>
                <c:pt idx="127">
                  <c:v>1.2328811912373945</c:v>
                </c:pt>
                <c:pt idx="128">
                  <c:v>1.1891419158631065</c:v>
                </c:pt>
                <c:pt idx="129">
                  <c:v>1.2401927223497031</c:v>
                </c:pt>
                <c:pt idx="130">
                  <c:v>1.1803316663494328</c:v>
                </c:pt>
                <c:pt idx="131">
                  <c:v>1.1158652536007658</c:v>
                </c:pt>
                <c:pt idx="132">
                  <c:v>1.098770859053541</c:v>
                </c:pt>
                <c:pt idx="133">
                  <c:v>1.0828533342707198</c:v>
                </c:pt>
                <c:pt idx="134">
                  <c:v>1.080642528585114</c:v>
                </c:pt>
                <c:pt idx="135">
                  <c:v>1.0594642486658992</c:v>
                </c:pt>
                <c:pt idx="136">
                  <c:v>1.0362878570284415</c:v>
                </c:pt>
                <c:pt idx="137">
                  <c:v>1.001636307434645</c:v>
                </c:pt>
                <c:pt idx="138">
                  <c:v>1.0275887226611657</c:v>
                </c:pt>
                <c:pt idx="139">
                  <c:v>1.0241233718645164</c:v>
                </c:pt>
                <c:pt idx="140">
                  <c:v>0.97166084677162801</c:v>
                </c:pt>
                <c:pt idx="141">
                  <c:v>0.9684016543143309</c:v>
                </c:pt>
                <c:pt idx="142">
                  <c:v>0.96431431595307782</c:v>
                </c:pt>
                <c:pt idx="143">
                  <c:v>0.99031982856751022</c:v>
                </c:pt>
                <c:pt idx="144">
                  <c:v>1.0264124637912413</c:v>
                </c:pt>
                <c:pt idx="145">
                  <c:v>1.0005318625589401</c:v>
                </c:pt>
                <c:pt idx="146">
                  <c:v>0.98671101922714888</c:v>
                </c:pt>
                <c:pt idx="147">
                  <c:v>0.98563156716378997</c:v>
                </c:pt>
                <c:pt idx="148">
                  <c:v>0.96787295786021244</c:v>
                </c:pt>
                <c:pt idx="149">
                  <c:v>0.96775272010350377</c:v>
                </c:pt>
                <c:pt idx="150">
                  <c:v>0.96098770303173608</c:v>
                </c:pt>
                <c:pt idx="151">
                  <c:v>0.95460960047024923</c:v>
                </c:pt>
                <c:pt idx="152">
                  <c:v>0.93665728329685416</c:v>
                </c:pt>
                <c:pt idx="153">
                  <c:v>0.93828782328461813</c:v>
                </c:pt>
                <c:pt idx="154">
                  <c:v>0.91645566328307015</c:v>
                </c:pt>
                <c:pt idx="155">
                  <c:v>0.89667528562923027</c:v>
                </c:pt>
                <c:pt idx="156">
                  <c:v>0.87343453745411836</c:v>
                </c:pt>
                <c:pt idx="157">
                  <c:v>0.84898176317025209</c:v>
                </c:pt>
                <c:pt idx="158">
                  <c:v>0.88073265318650285</c:v>
                </c:pt>
                <c:pt idx="159">
                  <c:v>0.85179864982808917</c:v>
                </c:pt>
                <c:pt idx="160">
                  <c:v>0.80689237772768529</c:v>
                </c:pt>
                <c:pt idx="161">
                  <c:v>0.79464901746762895</c:v>
                </c:pt>
                <c:pt idx="162">
                  <c:v>0.79545328482392996</c:v>
                </c:pt>
                <c:pt idx="163">
                  <c:v>0.78990478265866526</c:v>
                </c:pt>
                <c:pt idx="164">
                  <c:v>0.76763115011589877</c:v>
                </c:pt>
                <c:pt idx="165">
                  <c:v>0.76162135225982019</c:v>
                </c:pt>
                <c:pt idx="166">
                  <c:v>0.75370391415637794</c:v>
                </c:pt>
                <c:pt idx="167">
                  <c:v>0.74141283786460122</c:v>
                </c:pt>
                <c:pt idx="168">
                  <c:v>0.72475927041546051</c:v>
                </c:pt>
                <c:pt idx="169">
                  <c:v>0.71241318052217584</c:v>
                </c:pt>
                <c:pt idx="170">
                  <c:v>0.71688111271713284</c:v>
                </c:pt>
                <c:pt idx="171">
                  <c:v>0.79698200498531935</c:v>
                </c:pt>
                <c:pt idx="172">
                  <c:v>0.94831598078405865</c:v>
                </c:pt>
                <c:pt idx="173">
                  <c:v>0.96665475125207623</c:v>
                </c:pt>
                <c:pt idx="174">
                  <c:v>1.0079089494482871</c:v>
                </c:pt>
                <c:pt idx="175">
                  <c:v>0.97085414399135339</c:v>
                </c:pt>
                <c:pt idx="176">
                  <c:v>0.97257407971184606</c:v>
                </c:pt>
                <c:pt idx="177">
                  <c:v>0.97345593807863995</c:v>
                </c:pt>
                <c:pt idx="178">
                  <c:v>0.92593283304894847</c:v>
                </c:pt>
                <c:pt idx="179">
                  <c:v>0.86350915446057985</c:v>
                </c:pt>
                <c:pt idx="180">
                  <c:v>0.82430501496367403</c:v>
                </c:pt>
                <c:pt idx="181">
                  <c:v>0.81062629363919347</c:v>
                </c:pt>
                <c:pt idx="182">
                  <c:v>0.77446042212279831</c:v>
                </c:pt>
                <c:pt idx="183">
                  <c:v>0.76244749733381312</c:v>
                </c:pt>
                <c:pt idx="184">
                  <c:v>0.72700891892035291</c:v>
                </c:pt>
                <c:pt idx="185">
                  <c:v>0.71946792196331621</c:v>
                </c:pt>
                <c:pt idx="186">
                  <c:v>0.72554330456698746</c:v>
                </c:pt>
                <c:pt idx="187">
                  <c:v>0.7347822441686801</c:v>
                </c:pt>
                <c:pt idx="188">
                  <c:v>0.75459968379659947</c:v>
                </c:pt>
                <c:pt idx="189">
                  <c:v>0.73093933897404029</c:v>
                </c:pt>
                <c:pt idx="190">
                  <c:v>0.71615431171075494</c:v>
                </c:pt>
                <c:pt idx="191">
                  <c:v>0.73663527815703944</c:v>
                </c:pt>
                <c:pt idx="192">
                  <c:v>0.73319682357257743</c:v>
                </c:pt>
                <c:pt idx="193">
                  <c:v>0.71830011573730967</c:v>
                </c:pt>
                <c:pt idx="194">
                  <c:v>0.71494115626023624</c:v>
                </c:pt>
                <c:pt idx="195">
                  <c:v>0.69559916549851419</c:v>
                </c:pt>
                <c:pt idx="196">
                  <c:v>0.6771228784126434</c:v>
                </c:pt>
                <c:pt idx="197">
                  <c:v>0.68372374197852281</c:v>
                </c:pt>
                <c:pt idx="198">
                  <c:v>0.67270552953738449</c:v>
                </c:pt>
                <c:pt idx="199">
                  <c:v>0.66302253698340352</c:v>
                </c:pt>
                <c:pt idx="200">
                  <c:v>0.65828100537301704</c:v>
                </c:pt>
                <c:pt idx="201">
                  <c:v>0.65597111862624524</c:v>
                </c:pt>
                <c:pt idx="202">
                  <c:v>0.62644253842277586</c:v>
                </c:pt>
                <c:pt idx="203">
                  <c:v>0.63714652581383935</c:v>
                </c:pt>
                <c:pt idx="204">
                  <c:v>0.62507331440501257</c:v>
                </c:pt>
                <c:pt idx="205">
                  <c:v>0.61553581833668547</c:v>
                </c:pt>
                <c:pt idx="206">
                  <c:v>0.62797347447675067</c:v>
                </c:pt>
                <c:pt idx="207">
                  <c:v>0.68546940059717099</c:v>
                </c:pt>
                <c:pt idx="208">
                  <c:v>0.69000177168640164</c:v>
                </c:pt>
                <c:pt idx="209">
                  <c:v>0.69277913256833679</c:v>
                </c:pt>
                <c:pt idx="210">
                  <c:v>0.70545189926539908</c:v>
                </c:pt>
                <c:pt idx="211">
                  <c:v>0.68650491850927808</c:v>
                </c:pt>
                <c:pt idx="212">
                  <c:v>0.6590915257292651</c:v>
                </c:pt>
                <c:pt idx="213">
                  <c:v>0.69236203534007945</c:v>
                </c:pt>
                <c:pt idx="214">
                  <c:v>0.71290672708774505</c:v>
                </c:pt>
                <c:pt idx="215">
                  <c:v>0.75970377111787468</c:v>
                </c:pt>
                <c:pt idx="216">
                  <c:v>0.78210447912981051</c:v>
                </c:pt>
                <c:pt idx="217">
                  <c:v>0.76970872230791887</c:v>
                </c:pt>
                <c:pt idx="218">
                  <c:v>0.77109783688403821</c:v>
                </c:pt>
                <c:pt idx="219">
                  <c:v>0.7696554464533184</c:v>
                </c:pt>
                <c:pt idx="220">
                  <c:v>0.76548464068046396</c:v>
                </c:pt>
                <c:pt idx="221">
                  <c:v>0.77149153986666985</c:v>
                </c:pt>
                <c:pt idx="222">
                  <c:v>0.76707490147140256</c:v>
                </c:pt>
                <c:pt idx="223">
                  <c:v>0.74563934949083766</c:v>
                </c:pt>
                <c:pt idx="224">
                  <c:v>0.72599736774564194</c:v>
                </c:pt>
                <c:pt idx="225">
                  <c:v>0.72797828198307901</c:v>
                </c:pt>
                <c:pt idx="226">
                  <c:v>0.73031992651912625</c:v>
                </c:pt>
                <c:pt idx="227">
                  <c:v>0.74079157060491752</c:v>
                </c:pt>
                <c:pt idx="228">
                  <c:v>0.79094677664355006</c:v>
                </c:pt>
                <c:pt idx="229">
                  <c:v>0.81985169100560185</c:v>
                </c:pt>
                <c:pt idx="230">
                  <c:v>0.85159553133751809</c:v>
                </c:pt>
                <c:pt idx="231">
                  <c:v>0.82360375799201713</c:v>
                </c:pt>
                <c:pt idx="232">
                  <c:v>0.78736278559216288</c:v>
                </c:pt>
                <c:pt idx="233">
                  <c:v>0.81967193439839758</c:v>
                </c:pt>
                <c:pt idx="234">
                  <c:v>0.82985576265901739</c:v>
                </c:pt>
                <c:pt idx="235">
                  <c:v>0.84134865994311669</c:v>
                </c:pt>
                <c:pt idx="236">
                  <c:v>0.83920113371245864</c:v>
                </c:pt>
                <c:pt idx="237">
                  <c:v>0.81668299533778532</c:v>
                </c:pt>
                <c:pt idx="238">
                  <c:v>0.78127565904384</c:v>
                </c:pt>
                <c:pt idx="239">
                  <c:v>0.77625512267965047</c:v>
                </c:pt>
                <c:pt idx="240">
                  <c:v>0.77969436575064122</c:v>
                </c:pt>
                <c:pt idx="241">
                  <c:v>0.77551238008067325</c:v>
                </c:pt>
                <c:pt idx="242">
                  <c:v>0.78735278768194794</c:v>
                </c:pt>
                <c:pt idx="243">
                  <c:v>0.80589916502735459</c:v>
                </c:pt>
                <c:pt idx="244">
                  <c:v>0.84011077913579812</c:v>
                </c:pt>
                <c:pt idx="245">
                  <c:v>0.86532441393657267</c:v>
                </c:pt>
                <c:pt idx="246">
                  <c:v>0.88424521327367245</c:v>
                </c:pt>
                <c:pt idx="247">
                  <c:v>0.86759201650966133</c:v>
                </c:pt>
                <c:pt idx="248">
                  <c:v>0.92043325376262064</c:v>
                </c:pt>
                <c:pt idx="249">
                  <c:v>1.0186426259746351</c:v>
                </c:pt>
                <c:pt idx="250">
                  <c:v>0.9824426890089214</c:v>
                </c:pt>
                <c:pt idx="251">
                  <c:v>0.98605866275970355</c:v>
                </c:pt>
                <c:pt idx="252">
                  <c:v>0.99829132056245085</c:v>
                </c:pt>
                <c:pt idx="253">
                  <c:v>1.0276603110614526</c:v>
                </c:pt>
                <c:pt idx="254">
                  <c:v>1.1169158560312604</c:v>
                </c:pt>
                <c:pt idx="255">
                  <c:v>1.2324115500903661</c:v>
                </c:pt>
                <c:pt idx="256">
                  <c:v>1.2141523511571306</c:v>
                </c:pt>
                <c:pt idx="257">
                  <c:v>1.1675542307067466</c:v>
                </c:pt>
                <c:pt idx="258">
                  <c:v>1.1818772680120733</c:v>
                </c:pt>
                <c:pt idx="259">
                  <c:v>1.2241421415979097</c:v>
                </c:pt>
                <c:pt idx="260">
                  <c:v>1.1906891636941068</c:v>
                </c:pt>
                <c:pt idx="261">
                  <c:v>1.1095018313717493</c:v>
                </c:pt>
                <c:pt idx="262">
                  <c:v>1.0669688619994313</c:v>
                </c:pt>
                <c:pt idx="263">
                  <c:v>1.0550288277357038</c:v>
                </c:pt>
                <c:pt idx="264">
                  <c:v>1.0202910548473261</c:v>
                </c:pt>
                <c:pt idx="265">
                  <c:v>0.96892650291840243</c:v>
                </c:pt>
                <c:pt idx="266">
                  <c:v>0.9462125221193789</c:v>
                </c:pt>
                <c:pt idx="267">
                  <c:v>0.96113779889844675</c:v>
                </c:pt>
                <c:pt idx="268">
                  <c:v>0.93881705241462365</c:v>
                </c:pt>
                <c:pt idx="269">
                  <c:v>0.98111520914625217</c:v>
                </c:pt>
                <c:pt idx="270">
                  <c:v>0.98117782450596525</c:v>
                </c:pt>
                <c:pt idx="271">
                  <c:v>0.93783627555086024</c:v>
                </c:pt>
                <c:pt idx="272">
                  <c:v>0.9104509116950108</c:v>
                </c:pt>
                <c:pt idx="273">
                  <c:v>0.91603991921359662</c:v>
                </c:pt>
                <c:pt idx="274">
                  <c:v>0.9199210651228984</c:v>
                </c:pt>
                <c:pt idx="275">
                  <c:v>0.93946178157921645</c:v>
                </c:pt>
                <c:pt idx="276">
                  <c:v>0.96778381923971601</c:v>
                </c:pt>
                <c:pt idx="277">
                  <c:v>0.93838545360728498</c:v>
                </c:pt>
                <c:pt idx="278">
                  <c:v>0.92323575660196466</c:v>
                </c:pt>
                <c:pt idx="279">
                  <c:v>0.92162829059402873</c:v>
                </c:pt>
                <c:pt idx="280">
                  <c:v>0.93336288579336502</c:v>
                </c:pt>
                <c:pt idx="281">
                  <c:v>0.9506338774615275</c:v>
                </c:pt>
                <c:pt idx="282">
                  <c:v>0.95496111460128019</c:v>
                </c:pt>
                <c:pt idx="283">
                  <c:v>0.93332508049864382</c:v>
                </c:pt>
                <c:pt idx="284">
                  <c:v>0.94399581633940211</c:v>
                </c:pt>
                <c:pt idx="285">
                  <c:v>0.95602857496982496</c:v>
                </c:pt>
                <c:pt idx="286">
                  <c:v>0.99521210064060828</c:v>
                </c:pt>
                <c:pt idx="287">
                  <c:v>1.0619671677706994</c:v>
                </c:pt>
                <c:pt idx="288">
                  <c:v>1.090477542295488</c:v>
                </c:pt>
                <c:pt idx="289">
                  <c:v>1.102904562024513</c:v>
                </c:pt>
                <c:pt idx="290">
                  <c:v>1.1341490632766871</c:v>
                </c:pt>
                <c:pt idx="291">
                  <c:v>1.1835648621254218</c:v>
                </c:pt>
                <c:pt idx="292">
                  <c:v>1.077905719878578</c:v>
                </c:pt>
                <c:pt idx="293">
                  <c:v>1.0850300040421212</c:v>
                </c:pt>
                <c:pt idx="294">
                  <c:v>1.108220650124752</c:v>
                </c:pt>
                <c:pt idx="295">
                  <c:v>1.0660464262216807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0E-44B2-AB96-60B9314C5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13663336"/>
        <c:axId val="-2014041048"/>
      </c:lineChart>
      <c:catAx>
        <c:axId val="-20136633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2014041048"/>
        <c:crosses val="autoZero"/>
        <c:auto val="1"/>
        <c:lblAlgn val="ctr"/>
        <c:lblOffset val="100"/>
        <c:noMultiLvlLbl val="0"/>
      </c:catAx>
      <c:valAx>
        <c:axId val="-2014041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2013663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/>
              <a:t>Evolução da Taxa de Câmbio</a:t>
            </a:r>
            <a:r>
              <a:rPr lang="pt-BR" baseline="0"/>
              <a:t> Nominal x Real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v>Câmbio Nominal</c:v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'Câmbio Nom e Real Mens 94-19'!$A$189:$A$297</c:f>
              <c:numCache>
                <c:formatCode>mmm\-yy</c:formatCode>
                <c:ptCount val="109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</c:numCache>
            </c:numRef>
          </c:cat>
          <c:val>
            <c:numRef>
              <c:f>'Câmbio Nom e Real Mens 94-19'!$F$189:$F$297</c:f>
              <c:numCache>
                <c:formatCode>General</c:formatCode>
                <c:ptCount val="109"/>
                <c:pt idx="0">
                  <c:v>1.7798</c:v>
                </c:pt>
                <c:pt idx="1">
                  <c:v>1.8415999999999999</c:v>
                </c:pt>
                <c:pt idx="2">
                  <c:v>1.7858000000000001</c:v>
                </c:pt>
                <c:pt idx="3">
                  <c:v>1.7565999999999999</c:v>
                </c:pt>
                <c:pt idx="4">
                  <c:v>1.8131999999999999</c:v>
                </c:pt>
                <c:pt idx="5">
                  <c:v>1.8065</c:v>
                </c:pt>
                <c:pt idx="6">
                  <c:v>1.7696000000000001</c:v>
                </c:pt>
                <c:pt idx="7">
                  <c:v>1.7596000000000001</c:v>
                </c:pt>
                <c:pt idx="8">
                  <c:v>1.7186999999999999</c:v>
                </c:pt>
                <c:pt idx="9">
                  <c:v>1.6835</c:v>
                </c:pt>
                <c:pt idx="10">
                  <c:v>1.7133</c:v>
                </c:pt>
                <c:pt idx="11">
                  <c:v>1.6934</c:v>
                </c:pt>
                <c:pt idx="12">
                  <c:v>1.6749000000000001</c:v>
                </c:pt>
                <c:pt idx="13">
                  <c:v>1.6679999999999999</c:v>
                </c:pt>
                <c:pt idx="14">
                  <c:v>1.6591</c:v>
                </c:pt>
                <c:pt idx="15">
                  <c:v>1.5864</c:v>
                </c:pt>
                <c:pt idx="16">
                  <c:v>1.6134999999999999</c:v>
                </c:pt>
                <c:pt idx="17">
                  <c:v>1.587</c:v>
                </c:pt>
                <c:pt idx="18">
                  <c:v>1.5639000000000001</c:v>
                </c:pt>
                <c:pt idx="19">
                  <c:v>1.597</c:v>
                </c:pt>
                <c:pt idx="20">
                  <c:v>1.7498</c:v>
                </c:pt>
                <c:pt idx="21">
                  <c:v>1.7726</c:v>
                </c:pt>
                <c:pt idx="22">
                  <c:v>1.7905</c:v>
                </c:pt>
                <c:pt idx="23">
                  <c:v>1.8369</c:v>
                </c:pt>
                <c:pt idx="24">
                  <c:v>1.7897000000000001</c:v>
                </c:pt>
                <c:pt idx="25">
                  <c:v>1.7183999999999999</c:v>
                </c:pt>
                <c:pt idx="26">
                  <c:v>1.7952999999999999</c:v>
                </c:pt>
                <c:pt idx="27">
                  <c:v>1.8548</c:v>
                </c:pt>
                <c:pt idx="28">
                  <c:v>1.986</c:v>
                </c:pt>
                <c:pt idx="29">
                  <c:v>2.0491999999999999</c:v>
                </c:pt>
                <c:pt idx="30">
                  <c:v>2.0287000000000002</c:v>
                </c:pt>
                <c:pt idx="31">
                  <c:v>2.0293999999999999</c:v>
                </c:pt>
                <c:pt idx="32">
                  <c:v>2.0280999999999998</c:v>
                </c:pt>
                <c:pt idx="33">
                  <c:v>2.0297999999999998</c:v>
                </c:pt>
                <c:pt idx="34">
                  <c:v>2.0678000000000001</c:v>
                </c:pt>
                <c:pt idx="35">
                  <c:v>2.0777999999999999</c:v>
                </c:pt>
                <c:pt idx="36">
                  <c:v>2.0310999999999999</c:v>
                </c:pt>
                <c:pt idx="37">
                  <c:v>1.9733000000000001</c:v>
                </c:pt>
                <c:pt idx="38">
                  <c:v>1.9827999999999999</c:v>
                </c:pt>
                <c:pt idx="39">
                  <c:v>2.0022000000000002</c:v>
                </c:pt>
                <c:pt idx="40">
                  <c:v>2.0348000000000002</c:v>
                </c:pt>
                <c:pt idx="41">
                  <c:v>2.173</c:v>
                </c:pt>
                <c:pt idx="42">
                  <c:v>2.2522000000000002</c:v>
                </c:pt>
                <c:pt idx="43">
                  <c:v>2.3422000000000001</c:v>
                </c:pt>
                <c:pt idx="44">
                  <c:v>2.2705000000000002</c:v>
                </c:pt>
                <c:pt idx="45">
                  <c:v>2.1886000000000001</c:v>
                </c:pt>
                <c:pt idx="46">
                  <c:v>2.2953999999999999</c:v>
                </c:pt>
                <c:pt idx="47">
                  <c:v>2.3454999999999999</c:v>
                </c:pt>
                <c:pt idx="48">
                  <c:v>2.3822000000000001</c:v>
                </c:pt>
                <c:pt idx="49">
                  <c:v>2.3837000000000002</c:v>
                </c:pt>
                <c:pt idx="50">
                  <c:v>2.3260999999999998</c:v>
                </c:pt>
                <c:pt idx="51">
                  <c:v>2.2328000000000001</c:v>
                </c:pt>
                <c:pt idx="52">
                  <c:v>2.2208999999999999</c:v>
                </c:pt>
                <c:pt idx="53">
                  <c:v>2.2355</c:v>
                </c:pt>
                <c:pt idx="54">
                  <c:v>2.2246000000000001</c:v>
                </c:pt>
                <c:pt idx="55">
                  <c:v>2.2679999999999998</c:v>
                </c:pt>
                <c:pt idx="56">
                  <c:v>2.3329</c:v>
                </c:pt>
                <c:pt idx="57">
                  <c:v>2.4483000000000001</c:v>
                </c:pt>
                <c:pt idx="58">
                  <c:v>2.5484</c:v>
                </c:pt>
                <c:pt idx="59">
                  <c:v>2.6394000000000002</c:v>
                </c:pt>
                <c:pt idx="60">
                  <c:v>2.6341999999999999</c:v>
                </c:pt>
                <c:pt idx="61" formatCode="0.0000">
                  <c:v>2.8165</c:v>
                </c:pt>
                <c:pt idx="62" formatCode="0.0000">
                  <c:v>3.1394772727272726</c:v>
                </c:pt>
                <c:pt idx="63" formatCode="0.0000">
                  <c:v>3.0432200000000007</c:v>
                </c:pt>
                <c:pt idx="64" formatCode="0.0000">
                  <c:v>3.061715</c:v>
                </c:pt>
                <c:pt idx="65" formatCode="0.0000">
                  <c:v>3.1117380952380946</c:v>
                </c:pt>
                <c:pt idx="66" formatCode="0.0000">
                  <c:v>3.2231434782608703</c:v>
                </c:pt>
                <c:pt idx="67" formatCode="0.0000">
                  <c:v>3.5143047619047616</c:v>
                </c:pt>
                <c:pt idx="68" formatCode="0.0000">
                  <c:v>3.9064571428571431</c:v>
                </c:pt>
                <c:pt idx="69" formatCode="0.0000">
                  <c:v>3.8801380952380962</c:v>
                </c:pt>
                <c:pt idx="70" formatCode="0.0000">
                  <c:v>3.7764600000000002</c:v>
                </c:pt>
                <c:pt idx="71" formatCode="0.0000">
                  <c:v>3.8711000000000002</c:v>
                </c:pt>
                <c:pt idx="72" formatCode="0.0000">
                  <c:v>4.0523499999999997</c:v>
                </c:pt>
                <c:pt idx="73" formatCode="0.0000">
                  <c:v>3.9731100000000001</c:v>
                </c:pt>
                <c:pt idx="74" formatCode="0.0000">
                  <c:v>3.7033090909090913</c:v>
                </c:pt>
                <c:pt idx="75" formatCode="0.0000">
                  <c:v>3.5652399999999993</c:v>
                </c:pt>
                <c:pt idx="76" formatCode="0.0000">
                  <c:v>3.5386857142857133</c:v>
                </c:pt>
                <c:pt idx="77" formatCode="0.0000">
                  <c:v>3.4238772727272719</c:v>
                </c:pt>
                <c:pt idx="78" formatCode="0.0000">
                  <c:v>3.2749666666666659</c:v>
                </c:pt>
                <c:pt idx="79" formatCode="0.0000">
                  <c:v>3.2090565217391314</c:v>
                </c:pt>
                <c:pt idx="80" formatCode="0.0000">
                  <c:v>3.2557714285714279</c:v>
                </c:pt>
                <c:pt idx="81" formatCode="0.0000">
                  <c:v>3.1852450000000001</c:v>
                </c:pt>
                <c:pt idx="82" formatCode="0.0000">
                  <c:v>3.3414300000000003</c:v>
                </c:pt>
                <c:pt idx="83" formatCode="0.0000">
                  <c:v>3.3516681818181819</c:v>
                </c:pt>
                <c:pt idx="84" formatCode="0.0000">
                  <c:v>3.196609090909091</c:v>
                </c:pt>
                <c:pt idx="85" formatCode="0.0000">
                  <c:v>3.1041944444444445</c:v>
                </c:pt>
                <c:pt idx="86" formatCode="0.0000">
                  <c:v>3.1279304347826091</c:v>
                </c:pt>
                <c:pt idx="87" formatCode="0.0000">
                  <c:v>3.1361722222222217</c:v>
                </c:pt>
                <c:pt idx="88" formatCode="0.0000">
                  <c:v>3.2095090909090911</c:v>
                </c:pt>
                <c:pt idx="89" formatCode="0.0000">
                  <c:v>3.2953666666666672</c:v>
                </c:pt>
                <c:pt idx="90" formatCode="0.0000">
                  <c:v>3.2061380952380953</c:v>
                </c:pt>
                <c:pt idx="91" formatCode="0.0000">
                  <c:v>3.1509173913043473</c:v>
                </c:pt>
                <c:pt idx="92" formatCode="0.0000">
                  <c:v>3.1347899999999997</c:v>
                </c:pt>
                <c:pt idx="93" formatCode="0.0000">
                  <c:v>3.1912285714285713</c:v>
                </c:pt>
                <c:pt idx="94" formatCode="0.0000">
                  <c:v>3.2593800000000002</c:v>
                </c:pt>
                <c:pt idx="95" formatCode="0.0000">
                  <c:v>3.2919150000000004</c:v>
                </c:pt>
                <c:pt idx="96" formatCode="0.0000">
                  <c:v>3.2106090909090907</c:v>
                </c:pt>
                <c:pt idx="97" formatCode="0.0000">
                  <c:v>3.2415000000000003</c:v>
                </c:pt>
                <c:pt idx="98" formatCode="0.0000">
                  <c:v>3.2792142857142856</c:v>
                </c:pt>
                <c:pt idx="99" formatCode="0.0000">
                  <c:v>3.4074952380952381</c:v>
                </c:pt>
                <c:pt idx="100" formatCode="0.0000">
                  <c:v>3.6360571428571427</c:v>
                </c:pt>
                <c:pt idx="101" formatCode="0.0000">
                  <c:v>3.7731714285714282</c:v>
                </c:pt>
                <c:pt idx="102" formatCode="0.0000">
                  <c:v>3.8287636363636377</c:v>
                </c:pt>
                <c:pt idx="103" formatCode="0.0000">
                  <c:v>3.9297565217391308</c:v>
                </c:pt>
                <c:pt idx="104" formatCode="0.0000">
                  <c:v>4.1165473684210525</c:v>
                </c:pt>
                <c:pt idx="105" formatCode="0.0000">
                  <c:v>3.7584090909090904</c:v>
                </c:pt>
                <c:pt idx="106" formatCode="0.0000">
                  <c:v>3.7866650000000002</c:v>
                </c:pt>
                <c:pt idx="107" formatCode="0.0000">
                  <c:v>3.8850549999999999</c:v>
                </c:pt>
                <c:pt idx="108" formatCode="0.0000">
                  <c:v>3.7416818181818186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88-4FBB-826C-5719E24EA41E}"/>
            </c:ext>
          </c:extLst>
        </c:ser>
        <c:ser>
          <c:idx val="8"/>
          <c:order val="1"/>
          <c:tx>
            <c:v>Câmbio Real</c:v>
          </c:tx>
          <c:spPr>
            <a:ln w="34925" cap="rnd">
              <a:solidFill>
                <a:schemeClr val="accent3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'Câmbio Nom e Real Mens 94-19'!$A$189:$A$297</c:f>
              <c:numCache>
                <c:formatCode>mmm\-yy</c:formatCode>
                <c:ptCount val="109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</c:numCache>
            </c:numRef>
          </c:cat>
          <c:val>
            <c:numRef>
              <c:f>'Câmbio Nom e Real Mens 94-19'!$J$189:$J$297</c:f>
              <c:numCache>
                <c:formatCode>_(* #,##0.0000_);_(* \(#,##0.0000\);_(* "-"??_);_(@_)</c:formatCode>
                <c:ptCount val="109"/>
                <c:pt idx="0">
                  <c:v>0.7347822441686801</c:v>
                </c:pt>
                <c:pt idx="1">
                  <c:v>0.75459968379659947</c:v>
                </c:pt>
                <c:pt idx="2">
                  <c:v>0.73093933897404029</c:v>
                </c:pt>
                <c:pt idx="3">
                  <c:v>0.71615431171075494</c:v>
                </c:pt>
                <c:pt idx="4">
                  <c:v>0.73663527815703944</c:v>
                </c:pt>
                <c:pt idx="5">
                  <c:v>0.73319682357257743</c:v>
                </c:pt>
                <c:pt idx="6">
                  <c:v>0.71830011573730967</c:v>
                </c:pt>
                <c:pt idx="7">
                  <c:v>0.71494115626023624</c:v>
                </c:pt>
                <c:pt idx="8">
                  <c:v>0.69559916549851419</c:v>
                </c:pt>
                <c:pt idx="9">
                  <c:v>0.6771228784126434</c:v>
                </c:pt>
                <c:pt idx="10">
                  <c:v>0.68372374197852281</c:v>
                </c:pt>
                <c:pt idx="11">
                  <c:v>0.67270552953738449</c:v>
                </c:pt>
                <c:pt idx="12">
                  <c:v>0.66302253698340352</c:v>
                </c:pt>
                <c:pt idx="13">
                  <c:v>0.65828100537301704</c:v>
                </c:pt>
                <c:pt idx="14">
                  <c:v>0.65597111862624524</c:v>
                </c:pt>
                <c:pt idx="15">
                  <c:v>0.62644253842277586</c:v>
                </c:pt>
                <c:pt idx="16">
                  <c:v>0.63714652581383935</c:v>
                </c:pt>
                <c:pt idx="17">
                  <c:v>0.62507331440501257</c:v>
                </c:pt>
                <c:pt idx="18">
                  <c:v>0.61553581833668547</c:v>
                </c:pt>
                <c:pt idx="19">
                  <c:v>0.62797347447675067</c:v>
                </c:pt>
                <c:pt idx="20">
                  <c:v>0.68546940059717099</c:v>
                </c:pt>
                <c:pt idx="21">
                  <c:v>0.69000177168640164</c:v>
                </c:pt>
                <c:pt idx="22">
                  <c:v>0.69277913256833679</c:v>
                </c:pt>
                <c:pt idx="23">
                  <c:v>0.70545189926539908</c:v>
                </c:pt>
                <c:pt idx="24">
                  <c:v>0.68650491850927808</c:v>
                </c:pt>
                <c:pt idx="25">
                  <c:v>0.6590915257292651</c:v>
                </c:pt>
                <c:pt idx="26">
                  <c:v>0.69236203534007945</c:v>
                </c:pt>
                <c:pt idx="27">
                  <c:v>0.71290672708774505</c:v>
                </c:pt>
                <c:pt idx="28">
                  <c:v>0.75970377111787468</c:v>
                </c:pt>
                <c:pt idx="29">
                  <c:v>0.78210447912981051</c:v>
                </c:pt>
                <c:pt idx="30">
                  <c:v>0.76970872230791887</c:v>
                </c:pt>
                <c:pt idx="31">
                  <c:v>0.77109783688403821</c:v>
                </c:pt>
                <c:pt idx="32">
                  <c:v>0.7696554464533184</c:v>
                </c:pt>
                <c:pt idx="33">
                  <c:v>0.76548464068046396</c:v>
                </c:pt>
                <c:pt idx="34">
                  <c:v>0.77149153986666985</c:v>
                </c:pt>
                <c:pt idx="35">
                  <c:v>0.76707490147140256</c:v>
                </c:pt>
                <c:pt idx="36">
                  <c:v>0.74563934949083766</c:v>
                </c:pt>
                <c:pt idx="37">
                  <c:v>0.72599736774564194</c:v>
                </c:pt>
                <c:pt idx="38">
                  <c:v>0.72797828198307901</c:v>
                </c:pt>
                <c:pt idx="39">
                  <c:v>0.73031992651912625</c:v>
                </c:pt>
                <c:pt idx="40">
                  <c:v>0.74079157060491752</c:v>
                </c:pt>
                <c:pt idx="41">
                  <c:v>0.79094677664355006</c:v>
                </c:pt>
                <c:pt idx="42">
                  <c:v>0.81985169100560185</c:v>
                </c:pt>
                <c:pt idx="43">
                  <c:v>0.85159553133751809</c:v>
                </c:pt>
                <c:pt idx="44">
                  <c:v>0.82360375799201713</c:v>
                </c:pt>
                <c:pt idx="45">
                  <c:v>0.78736278559216288</c:v>
                </c:pt>
                <c:pt idx="46">
                  <c:v>0.81967193439839758</c:v>
                </c:pt>
                <c:pt idx="47">
                  <c:v>0.82985576265901739</c:v>
                </c:pt>
                <c:pt idx="48">
                  <c:v>0.84134865994311669</c:v>
                </c:pt>
                <c:pt idx="49">
                  <c:v>0.83920113371245864</c:v>
                </c:pt>
                <c:pt idx="50">
                  <c:v>0.81668299533778532</c:v>
                </c:pt>
                <c:pt idx="51">
                  <c:v>0.78127565904384</c:v>
                </c:pt>
                <c:pt idx="52">
                  <c:v>0.77625512267965047</c:v>
                </c:pt>
                <c:pt idx="53">
                  <c:v>0.77969436575064122</c:v>
                </c:pt>
                <c:pt idx="54">
                  <c:v>0.77551238008067325</c:v>
                </c:pt>
                <c:pt idx="55">
                  <c:v>0.78735278768194794</c:v>
                </c:pt>
                <c:pt idx="56">
                  <c:v>0.80589916502735459</c:v>
                </c:pt>
                <c:pt idx="57">
                  <c:v>0.84011077913579812</c:v>
                </c:pt>
                <c:pt idx="58">
                  <c:v>0.86532441393657267</c:v>
                </c:pt>
                <c:pt idx="59">
                  <c:v>0.88424521327367245</c:v>
                </c:pt>
                <c:pt idx="60">
                  <c:v>0.86759201650966133</c:v>
                </c:pt>
                <c:pt idx="61">
                  <c:v>0.92043325376262064</c:v>
                </c:pt>
                <c:pt idx="62">
                  <c:v>1.0186426259746351</c:v>
                </c:pt>
                <c:pt idx="63">
                  <c:v>0.9824426890089214</c:v>
                </c:pt>
                <c:pt idx="64">
                  <c:v>0.98605866275970355</c:v>
                </c:pt>
                <c:pt idx="65">
                  <c:v>0.99829132056245085</c:v>
                </c:pt>
                <c:pt idx="66">
                  <c:v>1.0276603110614526</c:v>
                </c:pt>
                <c:pt idx="67">
                  <c:v>1.1169158560312604</c:v>
                </c:pt>
                <c:pt idx="68">
                  <c:v>1.2324115500903661</c:v>
                </c:pt>
                <c:pt idx="69">
                  <c:v>1.2141523511571306</c:v>
                </c:pt>
                <c:pt idx="70">
                  <c:v>1.1675542307067466</c:v>
                </c:pt>
                <c:pt idx="71">
                  <c:v>1.1818772680120733</c:v>
                </c:pt>
                <c:pt idx="72">
                  <c:v>1.2241421415979097</c:v>
                </c:pt>
                <c:pt idx="73">
                  <c:v>1.1906891636941068</c:v>
                </c:pt>
                <c:pt idx="74">
                  <c:v>1.1095018313717493</c:v>
                </c:pt>
                <c:pt idx="75">
                  <c:v>1.0669688619994313</c:v>
                </c:pt>
                <c:pt idx="76">
                  <c:v>1.0550288277357038</c:v>
                </c:pt>
                <c:pt idx="77">
                  <c:v>1.0202910548473261</c:v>
                </c:pt>
                <c:pt idx="78">
                  <c:v>0.96892650291840243</c:v>
                </c:pt>
                <c:pt idx="79">
                  <c:v>0.9462125221193789</c:v>
                </c:pt>
                <c:pt idx="80">
                  <c:v>0.96113779889844675</c:v>
                </c:pt>
                <c:pt idx="81">
                  <c:v>0.93881705241462365</c:v>
                </c:pt>
                <c:pt idx="82">
                  <c:v>0.98111520914625217</c:v>
                </c:pt>
                <c:pt idx="83">
                  <c:v>0.98117782450596525</c:v>
                </c:pt>
                <c:pt idx="84">
                  <c:v>0.93783627555086024</c:v>
                </c:pt>
                <c:pt idx="85">
                  <c:v>0.9104509116950108</c:v>
                </c:pt>
                <c:pt idx="86">
                  <c:v>0.91603991921359662</c:v>
                </c:pt>
                <c:pt idx="87">
                  <c:v>0.9199210651228984</c:v>
                </c:pt>
                <c:pt idx="88">
                  <c:v>0.93946178157921645</c:v>
                </c:pt>
                <c:pt idx="89">
                  <c:v>0.96778381923971601</c:v>
                </c:pt>
                <c:pt idx="90">
                  <c:v>0.93838545360728498</c:v>
                </c:pt>
                <c:pt idx="91">
                  <c:v>0.92323575660196466</c:v>
                </c:pt>
                <c:pt idx="92">
                  <c:v>0.92162829059402873</c:v>
                </c:pt>
                <c:pt idx="93">
                  <c:v>0.93336288579336502</c:v>
                </c:pt>
                <c:pt idx="94">
                  <c:v>0.9506338774615275</c:v>
                </c:pt>
                <c:pt idx="95">
                  <c:v>0.95496111460128019</c:v>
                </c:pt>
                <c:pt idx="96">
                  <c:v>0.93332508049864382</c:v>
                </c:pt>
                <c:pt idx="97">
                  <c:v>0.94399581633940211</c:v>
                </c:pt>
                <c:pt idx="98">
                  <c:v>0.95602857496982496</c:v>
                </c:pt>
                <c:pt idx="99">
                  <c:v>0.99521210064060828</c:v>
                </c:pt>
                <c:pt idx="100">
                  <c:v>1.0619671677706994</c:v>
                </c:pt>
                <c:pt idx="101">
                  <c:v>1.090477542295488</c:v>
                </c:pt>
                <c:pt idx="102">
                  <c:v>1.102904562024513</c:v>
                </c:pt>
                <c:pt idx="103">
                  <c:v>1.1341490632766871</c:v>
                </c:pt>
                <c:pt idx="104">
                  <c:v>1.1835648621254218</c:v>
                </c:pt>
                <c:pt idx="105">
                  <c:v>1.077905719878578</c:v>
                </c:pt>
                <c:pt idx="106">
                  <c:v>1.0850300040421212</c:v>
                </c:pt>
                <c:pt idx="107">
                  <c:v>1.108220650124752</c:v>
                </c:pt>
                <c:pt idx="108">
                  <c:v>1.0660464262216807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88-4FBB-826C-5719E24EA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64927992"/>
        <c:axId val="-2064930136"/>
      </c:lineChart>
      <c:dateAx>
        <c:axId val="-2064927992"/>
        <c:scaling>
          <c:orientation val="minMax"/>
        </c:scaling>
        <c:delete val="0"/>
        <c:axPos val="b"/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2064930136"/>
        <c:crosses val="autoZero"/>
        <c:auto val="1"/>
        <c:lblOffset val="100"/>
        <c:baseTimeUnit val="months"/>
      </c:dateAx>
      <c:valAx>
        <c:axId val="-2064930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2064927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23</xdr:col>
      <xdr:colOff>606778</xdr:colOff>
      <xdr:row>38</xdr:row>
      <xdr:rowOff>98777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30</xdr:col>
      <xdr:colOff>0</xdr:colOff>
      <xdr:row>0</xdr:row>
      <xdr:rowOff>0</xdr:rowOff>
    </xdr:from>
    <xdr:to>
      <xdr:col>58</xdr:col>
      <xdr:colOff>142875</xdr:colOff>
      <xdr:row>22</xdr:row>
      <xdr:rowOff>161925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89B166F-B0E2-4AE7-BB00-E8CDE5B16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0" y="0"/>
          <a:ext cx="19345275" cy="456247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0.01968</cdr:x>
      <cdr:y>0.61748</cdr:y>
    </cdr:from>
    <cdr:to>
      <cdr:x>0.99235</cdr:x>
      <cdr:y>0.62211</cdr:y>
    </cdr:to>
    <cdr:cxnSp macro="">
      <cdr:nvCxnSpPr>
        <cdr:cNvPr id="3" name="Conector reto 2">
          <a:extLst xmlns:a="http://schemas.openxmlformats.org/drawingml/2006/main">
            <a:ext uri="{FF2B5EF4-FFF2-40B4-BE49-F238E27FC236}">
              <a16:creationId xmlns:a16="http://schemas.microsoft.com/office/drawing/2014/main" id="{C23ABE96-C11A-4883-863C-299F1BAC3402}"/>
            </a:ext>
          </a:extLst>
        </cdr:cNvPr>
        <cdr:cNvCxnSpPr/>
      </cdr:nvCxnSpPr>
      <cdr:spPr>
        <a:xfrm xmlns:a="http://schemas.openxmlformats.org/drawingml/2006/main">
          <a:off x="381000" y="2825750"/>
          <a:ext cx="18827750" cy="2116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FF00"/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14</xdr:col>
      <xdr:colOff>523875</xdr:colOff>
      <xdr:row>22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49AF6F4-5DAE-4BE9-9FA3-22099DA71B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0</xdr:row>
      <xdr:rowOff>0</xdr:rowOff>
    </xdr:from>
    <xdr:to>
      <xdr:col>30</xdr:col>
      <xdr:colOff>514350</xdr:colOff>
      <xdr:row>22</xdr:row>
      <xdr:rowOff>142875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4B74E89-5C26-486C-831F-9C1BE2C35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0" y="0"/>
          <a:ext cx="10115550" cy="45434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0.03015</cdr:x>
      <cdr:y>0.66769</cdr:y>
    </cdr:from>
    <cdr:to>
      <cdr:x>0.99015</cdr:x>
      <cdr:y>0.66769</cdr:y>
    </cdr:to>
    <cdr:cxnSp macro="">
      <cdr:nvCxnSpPr>
        <cdr:cNvPr id="3" name="Conector reto 2">
          <a:extLst xmlns:a="http://schemas.openxmlformats.org/drawingml/2006/main">
            <a:ext uri="{FF2B5EF4-FFF2-40B4-BE49-F238E27FC236}">
              <a16:creationId xmlns:a16="http://schemas.microsoft.com/office/drawing/2014/main" id="{C23ABE96-C11A-4883-863C-299F1BAC3402}"/>
            </a:ext>
          </a:extLst>
        </cdr:cNvPr>
        <cdr:cNvCxnSpPr/>
      </cdr:nvCxnSpPr>
      <cdr:spPr>
        <a:xfrm xmlns:a="http://schemas.openxmlformats.org/drawingml/2006/main">
          <a:off x="305293" y="3039956"/>
          <a:ext cx="9720000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FFFF00"/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ls.gov/data/" TargetMode="External"/><Relationship Id="rId2" Type="http://schemas.openxmlformats.org/officeDocument/2006/relationships/hyperlink" Target="http://www4.bcb.gov.br/pec/taxas/port/ptaxnpesq.asp?id=txcotacao" TargetMode="External"/><Relationship Id="rId1" Type="http://schemas.openxmlformats.org/officeDocument/2006/relationships/hyperlink" Target="http://www.sidra.ibge.gov.br/snipc/tabelaIPCA.asp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workbookViewId="0">
      <selection activeCell="B5" sqref="B5"/>
    </sheetView>
  </sheetViews>
  <sheetFormatPr baseColWidth="10" defaultColWidth="11" defaultRowHeight="16" x14ac:dyDescent="0.2"/>
  <cols>
    <col min="1" max="3" width="42.33203125" customWidth="1"/>
    <col min="10" max="10" width="17.33203125" customWidth="1"/>
  </cols>
  <sheetData>
    <row r="1" spans="1:3" ht="17" x14ac:dyDescent="0.2">
      <c r="A1" s="26" t="s">
        <v>22</v>
      </c>
      <c r="B1" s="27" t="s">
        <v>23</v>
      </c>
      <c r="C1" s="27" t="s">
        <v>24</v>
      </c>
    </row>
    <row r="2" spans="1:3" ht="34" x14ac:dyDescent="0.2">
      <c r="A2" s="28" t="s">
        <v>26</v>
      </c>
      <c r="B2" s="49" t="s">
        <v>25</v>
      </c>
      <c r="C2" s="29"/>
    </row>
    <row r="3" spans="1:3" ht="51" x14ac:dyDescent="0.2">
      <c r="A3" s="28" t="s">
        <v>28</v>
      </c>
      <c r="B3" s="49" t="s">
        <v>27</v>
      </c>
      <c r="C3" s="29"/>
    </row>
    <row r="4" spans="1:3" ht="170" x14ac:dyDescent="0.2">
      <c r="A4" s="28" t="s">
        <v>41</v>
      </c>
      <c r="B4" s="49" t="s">
        <v>40</v>
      </c>
      <c r="C4" s="29" t="s">
        <v>42</v>
      </c>
    </row>
  </sheetData>
  <hyperlinks>
    <hyperlink ref="B2" r:id="rId1" xr:uid="{00000000-0004-0000-0000-000000000000}"/>
    <hyperlink ref="B3" r:id="rId2" xr:uid="{00000000-0004-0000-0000-000001000000}"/>
    <hyperlink ref="B4" r:id="rId3" location="calculators" xr:uid="{00000000-0004-0000-0000-000002000000}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workbookViewId="0">
      <selection sqref="A1:J1"/>
    </sheetView>
  </sheetViews>
  <sheetFormatPr baseColWidth="10" defaultColWidth="11" defaultRowHeight="16" x14ac:dyDescent="0.2"/>
  <sheetData>
    <row r="1" spans="1:10" ht="17" thickBot="1" x14ac:dyDescent="0.25">
      <c r="A1" s="50" t="s">
        <v>21</v>
      </c>
      <c r="B1" s="51"/>
      <c r="C1" s="51"/>
      <c r="D1" s="51"/>
      <c r="E1" s="51"/>
      <c r="F1" s="51"/>
      <c r="G1" s="51"/>
      <c r="H1" s="51"/>
      <c r="I1" s="51"/>
      <c r="J1" s="52"/>
    </row>
    <row r="2" spans="1:10" ht="171" thickBot="1" x14ac:dyDescent="0.25">
      <c r="A2" s="23" t="s">
        <v>1</v>
      </c>
      <c r="B2" s="24" t="s">
        <v>2</v>
      </c>
      <c r="C2" s="24" t="s">
        <v>3</v>
      </c>
      <c r="D2" s="24" t="s">
        <v>4</v>
      </c>
      <c r="E2" s="24" t="s">
        <v>5</v>
      </c>
      <c r="F2" s="24" t="s">
        <v>6</v>
      </c>
      <c r="G2" s="24" t="s">
        <v>7</v>
      </c>
      <c r="H2" s="24" t="s">
        <v>20</v>
      </c>
      <c r="I2" s="24" t="s">
        <v>8</v>
      </c>
      <c r="J2" s="25" t="s">
        <v>9</v>
      </c>
    </row>
    <row r="3" spans="1:10" x14ac:dyDescent="0.2">
      <c r="A3" s="20">
        <v>1</v>
      </c>
      <c r="B3" s="21"/>
      <c r="C3" s="21"/>
      <c r="D3" s="21"/>
      <c r="E3" s="21"/>
      <c r="F3" s="21">
        <v>1</v>
      </c>
      <c r="G3" s="21"/>
      <c r="H3" s="21">
        <v>1</v>
      </c>
      <c r="I3" s="21">
        <v>1</v>
      </c>
      <c r="J3" s="22"/>
    </row>
    <row r="4" spans="1:10" x14ac:dyDescent="0.2">
      <c r="A4" s="11">
        <v>2</v>
      </c>
      <c r="B4" s="5">
        <v>0.09</v>
      </c>
      <c r="C4" s="5">
        <v>0.01</v>
      </c>
      <c r="D4" s="5">
        <v>7.9200000000000007E-2</v>
      </c>
      <c r="E4" s="6">
        <f>D4</f>
        <v>7.9200000000000007E-2</v>
      </c>
      <c r="F4" s="7">
        <v>1.2</v>
      </c>
      <c r="G4" s="8">
        <f t="shared" ref="G4:G12" si="0">(F4-F3)/F3</f>
        <v>0.19999999999999996</v>
      </c>
      <c r="H4" s="9">
        <f t="shared" ref="H4:H12" si="1">F$3*(1+E4)</f>
        <v>1.0791999999999999</v>
      </c>
      <c r="I4" s="10">
        <f t="shared" ref="I4:I12" si="2">(F4/H4)*F$3</f>
        <v>1.1119347664936992</v>
      </c>
      <c r="J4" s="12">
        <f t="shared" ref="J4:J12" si="3">(1+G4)/(1+D4)*I3</f>
        <v>1.1119347664936992</v>
      </c>
    </row>
    <row r="5" spans="1:10" x14ac:dyDescent="0.2">
      <c r="A5" s="11">
        <v>3</v>
      </c>
      <c r="B5" s="5">
        <v>0.06</v>
      </c>
      <c r="C5" s="5">
        <v>0.02</v>
      </c>
      <c r="D5" s="5">
        <v>3.9199999999999999E-2</v>
      </c>
      <c r="E5" s="8">
        <f t="shared" ref="E5:E12" si="4">(1+E4)*(1+D5)-1</f>
        <v>0.12150463999999972</v>
      </c>
      <c r="F5" s="7">
        <v>1.4</v>
      </c>
      <c r="G5" s="8">
        <f t="shared" si="0"/>
        <v>0.16666666666666663</v>
      </c>
      <c r="H5" s="9">
        <f t="shared" si="1"/>
        <v>1.1215046399999997</v>
      </c>
      <c r="I5" s="10">
        <f t="shared" si="2"/>
        <v>1.2483229672594134</v>
      </c>
      <c r="J5" s="12">
        <f t="shared" si="3"/>
        <v>1.2483229672594134</v>
      </c>
    </row>
    <row r="6" spans="1:10" x14ac:dyDescent="0.2">
      <c r="A6" s="11">
        <v>4</v>
      </c>
      <c r="B6" s="5">
        <v>7.0000000000000007E-2</v>
      </c>
      <c r="C6" s="5">
        <v>0.01</v>
      </c>
      <c r="D6" s="5">
        <v>5.9400000000000001E-2</v>
      </c>
      <c r="E6" s="8">
        <f t="shared" si="4"/>
        <v>0.1881220156159995</v>
      </c>
      <c r="F6" s="7">
        <v>1.3</v>
      </c>
      <c r="G6" s="8">
        <f t="shared" si="0"/>
        <v>-7.1428571428571341E-2</v>
      </c>
      <c r="H6" s="9">
        <f t="shared" si="1"/>
        <v>1.1881220156159995</v>
      </c>
      <c r="I6" s="10">
        <f t="shared" si="2"/>
        <v>1.0941637162795907</v>
      </c>
      <c r="J6" s="12">
        <f t="shared" si="3"/>
        <v>1.0941637162795905</v>
      </c>
    </row>
    <row r="7" spans="1:10" x14ac:dyDescent="0.2">
      <c r="A7" s="11">
        <v>5</v>
      </c>
      <c r="B7" s="5">
        <v>0.04</v>
      </c>
      <c r="C7" s="5">
        <v>0.02</v>
      </c>
      <c r="D7" s="5">
        <v>1.9599999999999999E-2</v>
      </c>
      <c r="E7" s="8">
        <f t="shared" si="4"/>
        <v>0.21140920712207323</v>
      </c>
      <c r="F7" s="7">
        <v>1.4</v>
      </c>
      <c r="G7" s="8">
        <f t="shared" si="0"/>
        <v>7.6923076923076816E-2</v>
      </c>
      <c r="H7" s="9">
        <f t="shared" si="1"/>
        <v>1.2114092071220732</v>
      </c>
      <c r="I7" s="10">
        <f t="shared" si="2"/>
        <v>1.1556788505231514</v>
      </c>
      <c r="J7" s="12">
        <f t="shared" si="3"/>
        <v>1.1556788505231517</v>
      </c>
    </row>
    <row r="8" spans="1:10" x14ac:dyDescent="0.2">
      <c r="A8" s="11">
        <v>6</v>
      </c>
      <c r="B8" s="5">
        <v>0.08</v>
      </c>
      <c r="C8" s="5">
        <v>0.01</v>
      </c>
      <c r="D8" s="5">
        <v>6.93E-2</v>
      </c>
      <c r="E8" s="8">
        <f t="shared" si="4"/>
        <v>0.29535986517563284</v>
      </c>
      <c r="F8" s="7">
        <v>1.6</v>
      </c>
      <c r="G8" s="8">
        <f t="shared" si="0"/>
        <v>0.14285714285714299</v>
      </c>
      <c r="H8" s="9">
        <f t="shared" si="1"/>
        <v>1.2953598651756328</v>
      </c>
      <c r="I8" s="10">
        <f t="shared" si="2"/>
        <v>1.2351779941731191</v>
      </c>
      <c r="J8" s="12">
        <f t="shared" si="3"/>
        <v>1.2351779941731189</v>
      </c>
    </row>
    <row r="9" spans="1:10" x14ac:dyDescent="0.2">
      <c r="A9" s="11">
        <v>7</v>
      </c>
      <c r="B9" s="5">
        <v>0.09</v>
      </c>
      <c r="C9" s="5">
        <v>0.02</v>
      </c>
      <c r="D9" s="5">
        <v>6.8599999999999994E-2</v>
      </c>
      <c r="E9" s="8">
        <f t="shared" si="4"/>
        <v>0.38422155192668117</v>
      </c>
      <c r="F9" s="7">
        <v>1.5</v>
      </c>
      <c r="G9" s="8">
        <f t="shared" si="0"/>
        <v>-6.2500000000000056E-2</v>
      </c>
      <c r="H9" s="9">
        <f t="shared" si="1"/>
        <v>1.3842215519266812</v>
      </c>
      <c r="I9" s="10">
        <f t="shared" si="2"/>
        <v>1.083641558616226</v>
      </c>
      <c r="J9" s="12">
        <f t="shared" si="3"/>
        <v>1.083641558616226</v>
      </c>
    </row>
    <row r="10" spans="1:10" x14ac:dyDescent="0.2">
      <c r="A10" s="11">
        <v>8</v>
      </c>
      <c r="B10" s="5">
        <v>0.01</v>
      </c>
      <c r="C10" s="5">
        <v>0.01</v>
      </c>
      <c r="D10" s="5">
        <v>0</v>
      </c>
      <c r="E10" s="8">
        <f t="shared" si="4"/>
        <v>0.38422155192668117</v>
      </c>
      <c r="F10" s="7">
        <v>1.7</v>
      </c>
      <c r="G10" s="8">
        <f t="shared" si="0"/>
        <v>0.1333333333333333</v>
      </c>
      <c r="H10" s="9">
        <f t="shared" si="1"/>
        <v>1.3842215519266812</v>
      </c>
      <c r="I10" s="10">
        <f t="shared" si="2"/>
        <v>1.2281270997650562</v>
      </c>
      <c r="J10" s="12">
        <f t="shared" si="3"/>
        <v>1.2281270997650562</v>
      </c>
    </row>
    <row r="11" spans="1:10" x14ac:dyDescent="0.2">
      <c r="A11" s="11">
        <v>9</v>
      </c>
      <c r="B11" s="5">
        <v>0.03</v>
      </c>
      <c r="C11" s="5">
        <v>0.02</v>
      </c>
      <c r="D11" s="5">
        <v>9.7999999999999997E-3</v>
      </c>
      <c r="E11" s="8">
        <f t="shared" si="4"/>
        <v>0.39778692313556263</v>
      </c>
      <c r="F11" s="7">
        <v>1.6</v>
      </c>
      <c r="G11" s="8">
        <f t="shared" si="0"/>
        <v>-5.8823529411764629E-2</v>
      </c>
      <c r="H11" s="9">
        <f t="shared" si="1"/>
        <v>1.3977869231355626</v>
      </c>
      <c r="I11" s="10">
        <f t="shared" si="2"/>
        <v>1.1446665965445051</v>
      </c>
      <c r="J11" s="12">
        <f t="shared" si="3"/>
        <v>1.1446665965445051</v>
      </c>
    </row>
    <row r="12" spans="1:10" ht="17" thickBot="1" x14ac:dyDescent="0.25">
      <c r="A12" s="13">
        <v>10</v>
      </c>
      <c r="B12" s="14">
        <v>0.06</v>
      </c>
      <c r="C12" s="14">
        <v>0.03</v>
      </c>
      <c r="D12" s="14">
        <v>2.9100000000000001E-2</v>
      </c>
      <c r="E12" s="15">
        <f t="shared" si="4"/>
        <v>0.43846252259880747</v>
      </c>
      <c r="F12" s="16">
        <v>1.5</v>
      </c>
      <c r="G12" s="15">
        <f t="shared" si="0"/>
        <v>-6.2500000000000056E-2</v>
      </c>
      <c r="H12" s="17">
        <f t="shared" si="1"/>
        <v>1.4384625225988075</v>
      </c>
      <c r="I12" s="18">
        <f t="shared" si="2"/>
        <v>1.0427800352351311</v>
      </c>
      <c r="J12" s="19">
        <f t="shared" si="3"/>
        <v>1.0427800352351313</v>
      </c>
    </row>
  </sheetData>
  <mergeCells count="1">
    <mergeCell ref="A1:J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28"/>
  <sheetViews>
    <sheetView workbookViewId="0">
      <pane xSplit="1" ySplit="1" topLeftCell="B58" activePane="bottomRight" state="frozen"/>
      <selection pane="topRight" activeCell="B1" sqref="B1"/>
      <selection pane="bottomLeft" activeCell="A2" sqref="A2"/>
      <selection pane="bottomRight" activeCell="F57" sqref="F57"/>
    </sheetView>
  </sheetViews>
  <sheetFormatPr baseColWidth="10" defaultColWidth="12.5" defaultRowHeight="16" x14ac:dyDescent="0.2"/>
  <cols>
    <col min="1" max="9" width="12.5" style="3"/>
    <col min="10" max="10" width="12.1640625" style="3" customWidth="1"/>
    <col min="11" max="16384" width="12.5" style="3"/>
  </cols>
  <sheetData>
    <row r="1" spans="1:10" s="1" customFormat="1" ht="119" x14ac:dyDescent="0.2">
      <c r="A1" s="33" t="s">
        <v>10</v>
      </c>
      <c r="B1" s="34" t="s">
        <v>14</v>
      </c>
      <c r="C1" s="33" t="s">
        <v>11</v>
      </c>
      <c r="D1" s="33" t="s">
        <v>12</v>
      </c>
      <c r="E1" s="33" t="s">
        <v>13</v>
      </c>
      <c r="F1" s="33" t="s">
        <v>15</v>
      </c>
      <c r="G1" s="33" t="s">
        <v>16</v>
      </c>
      <c r="H1" s="33" t="s">
        <v>17</v>
      </c>
      <c r="I1" s="33" t="s">
        <v>18</v>
      </c>
      <c r="J1" s="33" t="s">
        <v>19</v>
      </c>
    </row>
    <row r="2" spans="1:10" s="2" customFormat="1" ht="17" x14ac:dyDescent="0.2">
      <c r="A2" s="1" t="s">
        <v>0</v>
      </c>
      <c r="B2" s="1"/>
      <c r="C2" s="1">
        <v>0</v>
      </c>
      <c r="D2" s="1">
        <v>1</v>
      </c>
      <c r="E2" s="1">
        <v>0</v>
      </c>
      <c r="F2" s="1">
        <v>1</v>
      </c>
      <c r="G2" s="1"/>
      <c r="H2" s="2">
        <v>1</v>
      </c>
      <c r="I2" s="2">
        <v>1</v>
      </c>
    </row>
    <row r="3" spans="1:10" x14ac:dyDescent="0.2">
      <c r="A3" s="35">
        <v>34516</v>
      </c>
      <c r="B3" s="36">
        <v>6.8400000000000002E-2</v>
      </c>
      <c r="C3" s="4">
        <v>2.7027027027026751E-3</v>
      </c>
      <c r="D3" s="37">
        <f>(1+B3)/(1+C3)-1</f>
        <v>6.552021563342314E-2</v>
      </c>
      <c r="E3" s="38">
        <f>((1+D3)*(1+E2))-1</f>
        <v>6.552021563342314E-2</v>
      </c>
      <c r="F3" s="3">
        <v>0.93330000000000002</v>
      </c>
      <c r="G3" s="39">
        <f>(F3-F2)/F2</f>
        <v>-6.6699999999999982E-2</v>
      </c>
      <c r="H3" s="40">
        <f>F$2*(1+E3)</f>
        <v>1.0655202156334231</v>
      </c>
      <c r="I3" s="41">
        <f>(F3/H3)*F$2</f>
        <v>0.87591017636880619</v>
      </c>
      <c r="J3" s="41">
        <f>(1+G3)/(1+D3)*I2</f>
        <v>0.87591017636880619</v>
      </c>
    </row>
    <row r="4" spans="1:10" x14ac:dyDescent="0.2">
      <c r="A4" s="35">
        <v>34547</v>
      </c>
      <c r="B4" s="36">
        <v>1.8600000000000002E-2</v>
      </c>
      <c r="C4" s="4">
        <v>4.0431266846361336E-3</v>
      </c>
      <c r="D4" s="37">
        <f t="shared" ref="D4:D67" si="0">(1+B4)/(1+C4)-1</f>
        <v>1.4498255033557061E-2</v>
      </c>
      <c r="E4" s="38">
        <f t="shared" ref="E4:E67" si="1">((1+D4)*(1+E3))-1</f>
        <v>8.0968399463087204E-2</v>
      </c>
      <c r="F4" s="3">
        <v>0.89859999999999995</v>
      </c>
      <c r="G4" s="39">
        <f t="shared" ref="G4:G67" si="2">(F4-F3)/F3</f>
        <v>-3.7179899282117283E-2</v>
      </c>
      <c r="H4" s="40">
        <f t="shared" ref="H4:H67" si="3">F$2*(1+E4)</f>
        <v>1.0809683994630872</v>
      </c>
      <c r="I4" s="41">
        <f t="shared" ref="I4:I67" si="4">(F4/H4)*F$2</f>
        <v>0.83129164594111271</v>
      </c>
      <c r="J4" s="41">
        <f t="shared" ref="J4:J67" si="5">(1+G4)/(1+D4)*I3</f>
        <v>0.83129164594111271</v>
      </c>
    </row>
    <row r="5" spans="1:10" x14ac:dyDescent="0.2">
      <c r="A5" s="35">
        <v>34578</v>
      </c>
      <c r="B5" s="36">
        <v>1.5300000000000001E-2</v>
      </c>
      <c r="C5" s="4">
        <v>2.6845637583892135E-3</v>
      </c>
      <c r="D5" s="37">
        <f t="shared" si="0"/>
        <v>1.2581659973226467E-2</v>
      </c>
      <c r="E5" s="38">
        <f t="shared" si="1"/>
        <v>9.4568776306934499E-2</v>
      </c>
      <c r="F5" s="3">
        <v>0.86519999999999997</v>
      </c>
      <c r="G5" s="39">
        <f t="shared" si="2"/>
        <v>-3.716892944580457E-2</v>
      </c>
      <c r="H5" s="40">
        <f t="shared" si="3"/>
        <v>1.0945687763069345</v>
      </c>
      <c r="I5" s="41">
        <f t="shared" si="4"/>
        <v>0.7904482739944193</v>
      </c>
      <c r="J5" s="41">
        <f t="shared" si="5"/>
        <v>0.7904482739944193</v>
      </c>
    </row>
    <row r="6" spans="1:10" x14ac:dyDescent="0.2">
      <c r="A6" s="35">
        <v>34608</v>
      </c>
      <c r="B6" s="36">
        <v>2.6200000000000001E-2</v>
      </c>
      <c r="C6" s="4">
        <v>6.6934404283802706E-4</v>
      </c>
      <c r="D6" s="37">
        <f t="shared" si="0"/>
        <v>2.5513578595317776E-2</v>
      </c>
      <c r="E6" s="38">
        <f t="shared" si="1"/>
        <v>0.12249514280922225</v>
      </c>
      <c r="F6" s="3">
        <v>0.84599999999999997</v>
      </c>
      <c r="G6" s="39">
        <f t="shared" si="2"/>
        <v>-2.2191400832177525E-2</v>
      </c>
      <c r="H6" s="40">
        <f t="shared" si="3"/>
        <v>1.1224951428092222</v>
      </c>
      <c r="I6" s="41">
        <f t="shared" si="4"/>
        <v>0.75367809421673815</v>
      </c>
      <c r="J6" s="41">
        <f t="shared" si="5"/>
        <v>0.75367809421673826</v>
      </c>
    </row>
    <row r="7" spans="1:10" x14ac:dyDescent="0.2">
      <c r="A7" s="35">
        <v>34639</v>
      </c>
      <c r="B7" s="36">
        <v>2.81E-2</v>
      </c>
      <c r="C7" s="4">
        <v>1.3377926421402897E-3</v>
      </c>
      <c r="D7" s="37">
        <f t="shared" si="0"/>
        <v>2.6726452905811771E-2</v>
      </c>
      <c r="E7" s="38">
        <f t="shared" si="1"/>
        <v>0.15249545638051543</v>
      </c>
      <c r="F7" s="3">
        <v>0.84179999999999999</v>
      </c>
      <c r="G7" s="39">
        <f t="shared" si="2"/>
        <v>-4.9645390070921771E-3</v>
      </c>
      <c r="H7" s="40">
        <f t="shared" si="3"/>
        <v>1.1524954563805154</v>
      </c>
      <c r="I7" s="41">
        <f t="shared" si="4"/>
        <v>0.73041502709583417</v>
      </c>
      <c r="J7" s="41">
        <f t="shared" si="5"/>
        <v>0.73041502709583428</v>
      </c>
    </row>
    <row r="8" spans="1:10" x14ac:dyDescent="0.2">
      <c r="A8" s="35">
        <v>34669</v>
      </c>
      <c r="B8" s="36">
        <v>1.7100000000000001E-2</v>
      </c>
      <c r="C8" s="4">
        <v>0</v>
      </c>
      <c r="D8" s="37">
        <f t="shared" si="0"/>
        <v>1.7099999999999893E-2</v>
      </c>
      <c r="E8" s="38">
        <f t="shared" si="1"/>
        <v>0.17220312868462218</v>
      </c>
      <c r="F8" s="3">
        <v>0.85009999999999997</v>
      </c>
      <c r="G8" s="39">
        <f t="shared" si="2"/>
        <v>9.8598241862674907E-3</v>
      </c>
      <c r="H8" s="40">
        <f t="shared" si="3"/>
        <v>1.1722031286846222</v>
      </c>
      <c r="I8" s="41">
        <f t="shared" si="4"/>
        <v>0.725215604017311</v>
      </c>
      <c r="J8" s="41">
        <f t="shared" si="5"/>
        <v>0.725215604017311</v>
      </c>
    </row>
    <row r="9" spans="1:10" x14ac:dyDescent="0.2">
      <c r="A9" s="35">
        <v>34700</v>
      </c>
      <c r="B9" s="36">
        <v>1.7000000000000001E-2</v>
      </c>
      <c r="C9" s="4">
        <v>4.0080160320643543E-3</v>
      </c>
      <c r="D9" s="37">
        <f t="shared" si="0"/>
        <v>1.2940119760478819E-2</v>
      </c>
      <c r="E9" s="38">
        <f t="shared" si="1"/>
        <v>0.18737157755340905</v>
      </c>
      <c r="F9" s="3">
        <v>0.84709999999999996</v>
      </c>
      <c r="G9" s="39">
        <f t="shared" si="2"/>
        <v>-3.5289965886366342E-3</v>
      </c>
      <c r="H9" s="40">
        <f t="shared" si="3"/>
        <v>1.1873715775534091</v>
      </c>
      <c r="I9" s="41">
        <f t="shared" si="4"/>
        <v>0.71342452187162664</v>
      </c>
      <c r="J9" s="41">
        <f t="shared" si="5"/>
        <v>0.71342452187162675</v>
      </c>
    </row>
    <row r="10" spans="1:10" x14ac:dyDescent="0.2">
      <c r="A10" s="35">
        <v>34731</v>
      </c>
      <c r="B10" s="36">
        <v>1.0200000000000001E-2</v>
      </c>
      <c r="C10" s="4">
        <v>3.9920159680637557E-3</v>
      </c>
      <c r="D10" s="37">
        <f t="shared" si="0"/>
        <v>6.1833001988071956E-3</v>
      </c>
      <c r="E10" s="38">
        <f t="shared" si="1"/>
        <v>0.19471345246495297</v>
      </c>
      <c r="F10" s="3">
        <v>0.84079999999999999</v>
      </c>
      <c r="G10" s="39">
        <f t="shared" si="2"/>
        <v>-7.437138472435335E-3</v>
      </c>
      <c r="H10" s="40">
        <f t="shared" si="3"/>
        <v>1.194713452464953</v>
      </c>
      <c r="I10" s="41">
        <f t="shared" si="4"/>
        <v>0.70376708177617586</v>
      </c>
      <c r="J10" s="41">
        <f t="shared" si="5"/>
        <v>0.70376708177617575</v>
      </c>
    </row>
    <row r="11" spans="1:10" x14ac:dyDescent="0.2">
      <c r="A11" s="35">
        <v>34759</v>
      </c>
      <c r="B11" s="36">
        <v>1.55E-2</v>
      </c>
      <c r="C11" s="4">
        <v>3.3134526176274992E-3</v>
      </c>
      <c r="D11" s="37">
        <f t="shared" si="0"/>
        <v>1.2146301188903807E-2</v>
      </c>
      <c r="E11" s="38">
        <f t="shared" si="1"/>
        <v>0.20922480189302739</v>
      </c>
      <c r="F11" s="3">
        <v>0.88939999999999997</v>
      </c>
      <c r="G11" s="39">
        <f t="shared" si="2"/>
        <v>5.7802093244528993E-2</v>
      </c>
      <c r="H11" s="40">
        <f t="shared" si="3"/>
        <v>1.2092248018930274</v>
      </c>
      <c r="I11" s="41">
        <f t="shared" si="4"/>
        <v>0.73551253547533479</v>
      </c>
      <c r="J11" s="41">
        <f t="shared" si="5"/>
        <v>0.73551253547533457</v>
      </c>
    </row>
    <row r="12" spans="1:10" x14ac:dyDescent="0.2">
      <c r="A12" s="35">
        <v>34790</v>
      </c>
      <c r="B12" s="36">
        <v>2.4300000000000002E-2</v>
      </c>
      <c r="C12" s="4">
        <v>3.3025099075296716E-3</v>
      </c>
      <c r="D12" s="37">
        <f t="shared" si="0"/>
        <v>2.0928373930217292E-2</v>
      </c>
      <c r="E12" s="38">
        <f t="shared" si="1"/>
        <v>0.23453191071273749</v>
      </c>
      <c r="F12" s="3">
        <v>0.90749999999999997</v>
      </c>
      <c r="G12" s="39">
        <f t="shared" si="2"/>
        <v>2.0350798290982693E-2</v>
      </c>
      <c r="H12" s="40">
        <f t="shared" si="3"/>
        <v>1.2345319107127375</v>
      </c>
      <c r="I12" s="41">
        <f t="shared" si="4"/>
        <v>0.73509642976832346</v>
      </c>
      <c r="J12" s="41">
        <f t="shared" si="5"/>
        <v>0.73509642976832346</v>
      </c>
    </row>
    <row r="13" spans="1:10" x14ac:dyDescent="0.2">
      <c r="A13" s="35">
        <v>34820</v>
      </c>
      <c r="B13" s="36">
        <v>2.6699999999999998E-2</v>
      </c>
      <c r="C13" s="4">
        <v>1.9749835418036987E-3</v>
      </c>
      <c r="D13" s="37">
        <f t="shared" si="0"/>
        <v>2.4676281208935613E-2</v>
      </c>
      <c r="E13" s="38">
        <f t="shared" si="1"/>
        <v>0.26499556730288965</v>
      </c>
      <c r="F13" s="3">
        <v>0.89739999999999998</v>
      </c>
      <c r="G13" s="39">
        <f t="shared" si="2"/>
        <v>-1.1129476584022037E-2</v>
      </c>
      <c r="H13" s="40">
        <f t="shared" si="3"/>
        <v>1.2649955673028896</v>
      </c>
      <c r="I13" s="41">
        <f t="shared" si="4"/>
        <v>0.70940960047263724</v>
      </c>
      <c r="J13" s="41">
        <f t="shared" si="5"/>
        <v>0.70940960047263724</v>
      </c>
    </row>
    <row r="14" spans="1:10" x14ac:dyDescent="0.2">
      <c r="A14" s="35">
        <v>34851</v>
      </c>
      <c r="B14" s="36">
        <v>2.2599999999999999E-2</v>
      </c>
      <c r="C14" s="4">
        <v>1.9710906701708719E-3</v>
      </c>
      <c r="D14" s="37">
        <f t="shared" si="0"/>
        <v>2.0588327868852341E-2</v>
      </c>
      <c r="E14" s="38">
        <f t="shared" si="1"/>
        <v>0.29103971079516633</v>
      </c>
      <c r="F14" s="3">
        <v>0.91400000000000003</v>
      </c>
      <c r="G14" s="39">
        <f t="shared" si="2"/>
        <v>1.8497882772453823E-2</v>
      </c>
      <c r="H14" s="40">
        <f t="shared" si="3"/>
        <v>1.2910397107951663</v>
      </c>
      <c r="I14" s="41">
        <f t="shared" si="4"/>
        <v>0.70795653484357723</v>
      </c>
      <c r="J14" s="41">
        <f t="shared" si="5"/>
        <v>0.70795653484357723</v>
      </c>
    </row>
    <row r="15" spans="1:10" x14ac:dyDescent="0.2">
      <c r="A15" s="35">
        <v>34881</v>
      </c>
      <c r="B15" s="36">
        <v>2.3599999999999999E-2</v>
      </c>
      <c r="C15" s="4">
        <v>0</v>
      </c>
      <c r="D15" s="37">
        <f t="shared" si="0"/>
        <v>2.3600000000000065E-2</v>
      </c>
      <c r="E15" s="38">
        <f t="shared" si="1"/>
        <v>0.32150824796993227</v>
      </c>
      <c r="F15" s="3">
        <v>0.92879999999999996</v>
      </c>
      <c r="G15" s="39">
        <f t="shared" si="2"/>
        <v>1.6192560175054622E-2</v>
      </c>
      <c r="H15" s="40">
        <f t="shared" si="3"/>
        <v>1.3215082479699323</v>
      </c>
      <c r="I15" s="41">
        <f t="shared" si="4"/>
        <v>0.70283329780710724</v>
      </c>
      <c r="J15" s="41">
        <f t="shared" si="5"/>
        <v>0.70283329780710713</v>
      </c>
    </row>
    <row r="16" spans="1:10" x14ac:dyDescent="0.2">
      <c r="A16" s="35">
        <v>34912</v>
      </c>
      <c r="B16" s="36">
        <v>9.8999999999999991E-3</v>
      </c>
      <c r="C16" s="4">
        <v>2.6229508196722318E-3</v>
      </c>
      <c r="D16" s="37">
        <f t="shared" si="0"/>
        <v>7.2580117724001525E-3</v>
      </c>
      <c r="E16" s="38">
        <f t="shared" si="1"/>
        <v>0.3310997703910219</v>
      </c>
      <c r="F16" s="3">
        <v>0.94199999999999995</v>
      </c>
      <c r="G16" s="39">
        <f t="shared" si="2"/>
        <v>1.4211886304909551E-2</v>
      </c>
      <c r="H16" s="40">
        <f t="shared" si="3"/>
        <v>1.3310997703910219</v>
      </c>
      <c r="I16" s="41">
        <f t="shared" si="4"/>
        <v>0.70768549507245382</v>
      </c>
      <c r="J16" s="41">
        <f t="shared" si="5"/>
        <v>0.70768549507245393</v>
      </c>
    </row>
    <row r="17" spans="1:10" x14ac:dyDescent="0.2">
      <c r="A17" s="35">
        <v>34943</v>
      </c>
      <c r="B17" s="36">
        <v>9.8999999999999991E-3</v>
      </c>
      <c r="C17" s="4">
        <v>1.9620667102679956E-3</v>
      </c>
      <c r="D17" s="37">
        <f t="shared" si="0"/>
        <v>7.9223890339428227E-3</v>
      </c>
      <c r="E17" s="38">
        <f t="shared" si="1"/>
        <v>0.34164526061505152</v>
      </c>
      <c r="F17" s="3">
        <v>0.95279999999999998</v>
      </c>
      <c r="G17" s="39">
        <f t="shared" si="2"/>
        <v>1.1464968152866276E-2</v>
      </c>
      <c r="H17" s="40">
        <f t="shared" si="3"/>
        <v>1.3416452606150515</v>
      </c>
      <c r="I17" s="41">
        <f t="shared" si="4"/>
        <v>0.71017282136353022</v>
      </c>
      <c r="J17" s="41">
        <f t="shared" si="5"/>
        <v>0.7101728213635301</v>
      </c>
    </row>
    <row r="18" spans="1:10" x14ac:dyDescent="0.2">
      <c r="A18" s="35">
        <v>34973</v>
      </c>
      <c r="B18" s="36">
        <v>1.41E-2</v>
      </c>
      <c r="C18" s="4">
        <v>3.2637075718016106E-3</v>
      </c>
      <c r="D18" s="37">
        <f t="shared" si="0"/>
        <v>1.0801040988939414E-2</v>
      </c>
      <c r="E18" s="38">
        <f t="shared" si="1"/>
        <v>0.35613642606757101</v>
      </c>
      <c r="F18" s="3">
        <v>0.9597</v>
      </c>
      <c r="G18" s="39">
        <f t="shared" si="2"/>
        <v>7.2418136020151319E-3</v>
      </c>
      <c r="H18" s="40">
        <f t="shared" si="3"/>
        <v>1.356136426067571</v>
      </c>
      <c r="I18" s="41">
        <f t="shared" si="4"/>
        <v>0.70767216450550663</v>
      </c>
      <c r="J18" s="41">
        <f t="shared" si="5"/>
        <v>0.70767216450550663</v>
      </c>
    </row>
    <row r="19" spans="1:10" x14ac:dyDescent="0.2">
      <c r="A19" s="35">
        <v>35004</v>
      </c>
      <c r="B19" s="36">
        <v>1.47E-2</v>
      </c>
      <c r="C19" s="4">
        <v>-6.5061808718280822E-4</v>
      </c>
      <c r="D19" s="37">
        <f t="shared" si="0"/>
        <v>1.5360611979166494E-2</v>
      </c>
      <c r="E19" s="38">
        <f t="shared" si="1"/>
        <v>0.3769675114992086</v>
      </c>
      <c r="F19" s="3">
        <v>0.96340000000000003</v>
      </c>
      <c r="G19" s="39">
        <f t="shared" si="2"/>
        <v>3.8553714702511581E-3</v>
      </c>
      <c r="H19" s="40">
        <f t="shared" si="3"/>
        <v>1.3769675114992086</v>
      </c>
      <c r="I19" s="41">
        <f t="shared" si="4"/>
        <v>0.69965339919390956</v>
      </c>
      <c r="J19" s="41">
        <f t="shared" si="5"/>
        <v>0.69965339919390956</v>
      </c>
    </row>
    <row r="20" spans="1:10" x14ac:dyDescent="0.2">
      <c r="A20" s="35">
        <v>35034</v>
      </c>
      <c r="B20" s="36">
        <v>1.5600000000000001E-2</v>
      </c>
      <c r="C20" s="4">
        <v>-6.5104166666662966E-4</v>
      </c>
      <c r="D20" s="37">
        <f t="shared" si="0"/>
        <v>1.6261628664495209E-2</v>
      </c>
      <c r="E20" s="38">
        <f t="shared" si="1"/>
        <v>0.39935924585428273</v>
      </c>
      <c r="F20" s="3">
        <v>0.96830000000000005</v>
      </c>
      <c r="G20" s="39">
        <f t="shared" si="2"/>
        <v>5.0861532073905079E-3</v>
      </c>
      <c r="H20" s="40">
        <f t="shared" si="3"/>
        <v>1.3993592458542827</v>
      </c>
      <c r="I20" s="41">
        <f t="shared" si="4"/>
        <v>0.6919595542521827</v>
      </c>
      <c r="J20" s="41">
        <f t="shared" si="5"/>
        <v>0.6919595542521827</v>
      </c>
    </row>
    <row r="21" spans="1:10" x14ac:dyDescent="0.2">
      <c r="A21" s="35">
        <v>35065</v>
      </c>
      <c r="B21" s="36">
        <v>1.34E-2</v>
      </c>
      <c r="C21" s="4">
        <v>5.8631921824103816E-3</v>
      </c>
      <c r="D21" s="37">
        <f t="shared" si="0"/>
        <v>7.4928756476684288E-3</v>
      </c>
      <c r="E21" s="38">
        <f t="shared" si="1"/>
        <v>0.40984447066988405</v>
      </c>
      <c r="F21" s="3">
        <v>0.97450000000000003</v>
      </c>
      <c r="G21" s="39">
        <f t="shared" si="2"/>
        <v>6.4029742848290645E-3</v>
      </c>
      <c r="H21" s="40">
        <f t="shared" si="3"/>
        <v>1.4098444706698841</v>
      </c>
      <c r="I21" s="41">
        <f t="shared" si="4"/>
        <v>0.69121099544900066</v>
      </c>
      <c r="J21" s="41">
        <f t="shared" si="5"/>
        <v>0.69121099544900078</v>
      </c>
    </row>
    <row r="22" spans="1:10" x14ac:dyDescent="0.2">
      <c r="A22" s="35">
        <v>35096</v>
      </c>
      <c r="B22" s="36">
        <v>1.03E-2</v>
      </c>
      <c r="C22" s="4">
        <v>3.2383419689119286E-3</v>
      </c>
      <c r="D22" s="37">
        <f t="shared" si="0"/>
        <v>7.0388637830858247E-3</v>
      </c>
      <c r="E22" s="38">
        <f t="shared" si="1"/>
        <v>0.41976817385426601</v>
      </c>
      <c r="F22" s="3">
        <v>0.98109999999999997</v>
      </c>
      <c r="G22" s="39">
        <f t="shared" si="2"/>
        <v>6.7727039507439087E-3</v>
      </c>
      <c r="H22" s="40">
        <f t="shared" si="3"/>
        <v>1.419768173854266</v>
      </c>
      <c r="I22" s="41">
        <f t="shared" si="4"/>
        <v>0.6910283087531065</v>
      </c>
      <c r="J22" s="41">
        <f t="shared" si="5"/>
        <v>0.69102830875310639</v>
      </c>
    </row>
    <row r="23" spans="1:10" x14ac:dyDescent="0.2">
      <c r="A23" s="35">
        <v>35125</v>
      </c>
      <c r="B23" s="36">
        <v>3.4999999999999996E-3</v>
      </c>
      <c r="C23" s="4">
        <v>5.1646223369914424E-3</v>
      </c>
      <c r="D23" s="37">
        <f t="shared" si="0"/>
        <v>-1.6560693641616275E-3</v>
      </c>
      <c r="E23" s="38">
        <f t="shared" si="1"/>
        <v>0.41741693927733436</v>
      </c>
      <c r="F23" s="3">
        <v>0.98609999999999998</v>
      </c>
      <c r="G23" s="39">
        <f t="shared" si="2"/>
        <v>5.0963204566303174E-3</v>
      </c>
      <c r="H23" s="40">
        <f t="shared" si="3"/>
        <v>1.4174169392773344</v>
      </c>
      <c r="I23" s="41">
        <f t="shared" si="4"/>
        <v>0.69570214146217269</v>
      </c>
      <c r="J23" s="41">
        <f t="shared" si="5"/>
        <v>0.6957021414621728</v>
      </c>
    </row>
    <row r="24" spans="1:10" x14ac:dyDescent="0.2">
      <c r="A24" s="35">
        <v>35156</v>
      </c>
      <c r="B24" s="36">
        <v>1.26E-2</v>
      </c>
      <c r="C24" s="4">
        <v>3.8535645472064228E-3</v>
      </c>
      <c r="D24" s="37">
        <f t="shared" si="0"/>
        <v>8.7128598848364991E-3</v>
      </c>
      <c r="E24" s="38">
        <f t="shared" si="1"/>
        <v>0.42976669446765148</v>
      </c>
      <c r="F24" s="3">
        <v>0.99019999999999997</v>
      </c>
      <c r="G24" s="39">
        <f t="shared" si="2"/>
        <v>4.1577933272487506E-3</v>
      </c>
      <c r="H24" s="40">
        <f t="shared" si="3"/>
        <v>1.4297666944676515</v>
      </c>
      <c r="I24" s="41">
        <f t="shared" si="4"/>
        <v>0.69256054420031343</v>
      </c>
      <c r="J24" s="41">
        <f t="shared" si="5"/>
        <v>0.69256054420031332</v>
      </c>
    </row>
    <row r="25" spans="1:10" x14ac:dyDescent="0.2">
      <c r="A25" s="35">
        <v>35186</v>
      </c>
      <c r="B25" s="36">
        <v>1.2199999999999999E-2</v>
      </c>
      <c r="C25" s="4">
        <v>1.9193857965449368E-3</v>
      </c>
      <c r="D25" s="37">
        <f t="shared" si="0"/>
        <v>1.0260919540230118E-2</v>
      </c>
      <c r="E25" s="38">
        <f t="shared" si="1"/>
        <v>0.44443741548088478</v>
      </c>
      <c r="F25" s="3">
        <v>0.99529999999999996</v>
      </c>
      <c r="G25" s="39">
        <f t="shared" si="2"/>
        <v>5.1504746515855316E-3</v>
      </c>
      <c r="H25" s="40">
        <f t="shared" si="3"/>
        <v>1.4444374154808848</v>
      </c>
      <c r="I25" s="41">
        <f t="shared" si="4"/>
        <v>0.68905719924780739</v>
      </c>
      <c r="J25" s="41">
        <f t="shared" si="5"/>
        <v>0.68905719924780739</v>
      </c>
    </row>
    <row r="26" spans="1:10" x14ac:dyDescent="0.2">
      <c r="A26" s="35">
        <v>35217</v>
      </c>
      <c r="B26" s="36">
        <v>1.1899999999999999E-2</v>
      </c>
      <c r="C26" s="4">
        <v>6.3856960408670282E-4</v>
      </c>
      <c r="D26" s="37">
        <f t="shared" si="0"/>
        <v>1.1254243777919726E-2</v>
      </c>
      <c r="E26" s="38">
        <f t="shared" si="1"/>
        <v>0.46069346627665508</v>
      </c>
      <c r="F26" s="3">
        <v>1.0013000000000001</v>
      </c>
      <c r="G26" s="39">
        <f t="shared" si="2"/>
        <v>6.0283331658797512E-3</v>
      </c>
      <c r="H26" s="40">
        <f t="shared" si="3"/>
        <v>1.4606934662766551</v>
      </c>
      <c r="I26" s="41">
        <f t="shared" si="4"/>
        <v>0.68549632288856566</v>
      </c>
      <c r="J26" s="41">
        <f t="shared" si="5"/>
        <v>0.68549632288856566</v>
      </c>
    </row>
    <row r="27" spans="1:10" x14ac:dyDescent="0.2">
      <c r="A27" s="35">
        <v>35247</v>
      </c>
      <c r="B27" s="36">
        <v>1.11E-2</v>
      </c>
      <c r="C27" s="4">
        <v>1.9144862795150708E-3</v>
      </c>
      <c r="D27" s="37">
        <f t="shared" si="0"/>
        <v>9.1679617834394822E-3</v>
      </c>
      <c r="E27" s="38">
        <f t="shared" si="1"/>
        <v>0.47408504815279917</v>
      </c>
      <c r="F27" s="3">
        <v>1.0068999999999999</v>
      </c>
      <c r="G27" s="39">
        <f t="shared" si="2"/>
        <v>5.5927294517126008E-3</v>
      </c>
      <c r="H27" s="40">
        <f t="shared" si="3"/>
        <v>1.4740850481527992</v>
      </c>
      <c r="I27" s="41">
        <f t="shared" si="4"/>
        <v>0.68306777906862515</v>
      </c>
      <c r="J27" s="41">
        <f t="shared" si="5"/>
        <v>0.68306777906862526</v>
      </c>
    </row>
    <row r="28" spans="1:10" x14ac:dyDescent="0.2">
      <c r="A28" s="35">
        <v>35278</v>
      </c>
      <c r="B28" s="36">
        <v>4.4000000000000003E-3</v>
      </c>
      <c r="C28" s="4">
        <v>1.9108280254778176E-3</v>
      </c>
      <c r="D28" s="37">
        <f t="shared" si="0"/>
        <v>2.4844246662427683E-3</v>
      </c>
      <c r="E28" s="38">
        <f t="shared" si="1"/>
        <v>0.47774730140656962</v>
      </c>
      <c r="F28" s="3">
        <v>1.0134000000000001</v>
      </c>
      <c r="G28" s="39">
        <f t="shared" si="2"/>
        <v>6.4554573443243351E-3</v>
      </c>
      <c r="H28" s="40">
        <f t="shared" si="3"/>
        <v>1.4777473014065696</v>
      </c>
      <c r="I28" s="41">
        <f t="shared" si="4"/>
        <v>0.68577354127827661</v>
      </c>
      <c r="J28" s="41">
        <f t="shared" si="5"/>
        <v>0.6857735412782765</v>
      </c>
    </row>
    <row r="29" spans="1:10" x14ac:dyDescent="0.2">
      <c r="A29" s="35">
        <v>35309</v>
      </c>
      <c r="B29" s="36">
        <v>1.5E-3</v>
      </c>
      <c r="C29" s="4">
        <v>3.1786395422759295E-3</v>
      </c>
      <c r="D29" s="37">
        <f t="shared" si="0"/>
        <v>-1.6733206590621164E-3</v>
      </c>
      <c r="E29" s="38">
        <f t="shared" si="1"/>
        <v>0.47527455631825277</v>
      </c>
      <c r="F29" s="3">
        <v>1.0193000000000001</v>
      </c>
      <c r="G29" s="39">
        <f t="shared" si="2"/>
        <v>5.8219853956976673E-3</v>
      </c>
      <c r="H29" s="40">
        <f t="shared" si="3"/>
        <v>1.4752745563182528</v>
      </c>
      <c r="I29" s="41">
        <f t="shared" si="4"/>
        <v>0.69092223927714247</v>
      </c>
      <c r="J29" s="41">
        <f t="shared" si="5"/>
        <v>0.69092223927714247</v>
      </c>
    </row>
    <row r="30" spans="1:10" x14ac:dyDescent="0.2">
      <c r="A30" s="35">
        <v>35339</v>
      </c>
      <c r="B30" s="36">
        <v>3.0000000000000001E-3</v>
      </c>
      <c r="C30" s="4">
        <v>3.1685678073509749E-3</v>
      </c>
      <c r="D30" s="37">
        <f t="shared" si="0"/>
        <v>-1.6803537586862483E-4</v>
      </c>
      <c r="E30" s="38">
        <f t="shared" si="1"/>
        <v>0.47502665800367239</v>
      </c>
      <c r="F30" s="3">
        <v>1.0250999999999999</v>
      </c>
      <c r="G30" s="39">
        <f t="shared" si="2"/>
        <v>5.6901795349747911E-3</v>
      </c>
      <c r="H30" s="40">
        <f t="shared" si="3"/>
        <v>1.4750266580036724</v>
      </c>
      <c r="I30" s="41">
        <f t="shared" si="4"/>
        <v>0.69497049049092352</v>
      </c>
      <c r="J30" s="41">
        <f t="shared" si="5"/>
        <v>0.69497049049092352</v>
      </c>
    </row>
    <row r="31" spans="1:10" x14ac:dyDescent="0.2">
      <c r="A31" s="35">
        <v>35370</v>
      </c>
      <c r="B31" s="36">
        <v>3.2000000000000002E-3</v>
      </c>
      <c r="C31" s="4">
        <v>1.8951358180667732E-3</v>
      </c>
      <c r="D31" s="37">
        <f t="shared" si="0"/>
        <v>1.3023959646913941E-3</v>
      </c>
      <c r="E31" s="38">
        <f t="shared" si="1"/>
        <v>0.47694772677086861</v>
      </c>
      <c r="F31" s="3">
        <v>1.0304</v>
      </c>
      <c r="G31" s="39">
        <f t="shared" si="2"/>
        <v>5.1702272948981392E-3</v>
      </c>
      <c r="H31" s="40">
        <f t="shared" si="3"/>
        <v>1.4769477267708686</v>
      </c>
      <c r="I31" s="41">
        <f t="shared" si="4"/>
        <v>0.6976550228035624</v>
      </c>
      <c r="J31" s="41">
        <f t="shared" si="5"/>
        <v>0.6976550228035624</v>
      </c>
    </row>
    <row r="32" spans="1:10" x14ac:dyDescent="0.2">
      <c r="A32" s="35">
        <v>35400</v>
      </c>
      <c r="B32" s="36">
        <v>4.6999999999999993E-3</v>
      </c>
      <c r="C32" s="4">
        <v>0</v>
      </c>
      <c r="D32" s="37">
        <f t="shared" si="0"/>
        <v>4.6999999999999265E-3</v>
      </c>
      <c r="E32" s="38">
        <f t="shared" si="1"/>
        <v>0.48388938108669155</v>
      </c>
      <c r="F32" s="3">
        <v>1.0373000000000001</v>
      </c>
      <c r="G32" s="39">
        <f t="shared" si="2"/>
        <v>6.696428571428696E-3</v>
      </c>
      <c r="H32" s="40">
        <f t="shared" si="3"/>
        <v>1.4838893810866916</v>
      </c>
      <c r="I32" s="41">
        <f t="shared" si="4"/>
        <v>0.69904132560094057</v>
      </c>
      <c r="J32" s="41">
        <f t="shared" si="5"/>
        <v>0.69904132560094046</v>
      </c>
    </row>
    <row r="33" spans="1:10" x14ac:dyDescent="0.2">
      <c r="A33" s="35">
        <v>35431</v>
      </c>
      <c r="B33" s="36">
        <v>1.18E-2</v>
      </c>
      <c r="C33" s="4">
        <v>3.1525851197982124E-3</v>
      </c>
      <c r="D33" s="37">
        <f t="shared" si="0"/>
        <v>8.6202388434946098E-3</v>
      </c>
      <c r="E33" s="38">
        <f t="shared" si="1"/>
        <v>0.4966808619689842</v>
      </c>
      <c r="F33" s="3">
        <v>1.0428999999999999</v>
      </c>
      <c r="G33" s="39">
        <f t="shared" si="2"/>
        <v>5.3986310614092614E-3</v>
      </c>
      <c r="H33" s="40">
        <f t="shared" si="3"/>
        <v>1.4966808619689842</v>
      </c>
      <c r="I33" s="41">
        <f t="shared" si="4"/>
        <v>0.69680853580769042</v>
      </c>
      <c r="J33" s="41">
        <f t="shared" si="5"/>
        <v>0.69680853580769053</v>
      </c>
    </row>
    <row r="34" spans="1:10" x14ac:dyDescent="0.2">
      <c r="A34" s="35">
        <v>35462</v>
      </c>
      <c r="B34" s="36">
        <v>5.0000000000000001E-3</v>
      </c>
      <c r="C34" s="4">
        <v>3.14267756128217E-3</v>
      </c>
      <c r="D34" s="37">
        <f t="shared" si="0"/>
        <v>1.8515037593984651E-3</v>
      </c>
      <c r="E34" s="38">
        <f t="shared" si="1"/>
        <v>0.49945197221153959</v>
      </c>
      <c r="F34" s="3">
        <v>1.0492999999999999</v>
      </c>
      <c r="G34" s="39">
        <f t="shared" si="2"/>
        <v>6.1367341068174911E-3</v>
      </c>
      <c r="H34" s="40">
        <f t="shared" si="3"/>
        <v>1.4994519722115396</v>
      </c>
      <c r="I34" s="41">
        <f t="shared" si="4"/>
        <v>0.69978900254630283</v>
      </c>
      <c r="J34" s="41">
        <f t="shared" si="5"/>
        <v>0.69978900254630283</v>
      </c>
    </row>
    <row r="35" spans="1:10" x14ac:dyDescent="0.2">
      <c r="A35" s="35">
        <v>35490</v>
      </c>
      <c r="B35" s="36">
        <v>5.1000000000000004E-3</v>
      </c>
      <c r="C35" s="4">
        <v>2.5062656641603454E-3</v>
      </c>
      <c r="D35" s="37">
        <f t="shared" si="0"/>
        <v>2.5872500000001519E-3</v>
      </c>
      <c r="E35" s="38">
        <f t="shared" si="1"/>
        <v>0.50333142932664421</v>
      </c>
      <c r="F35" s="3">
        <v>1.0567</v>
      </c>
      <c r="G35" s="39">
        <f t="shared" si="2"/>
        <v>7.0523205946822392E-3</v>
      </c>
      <c r="H35" s="40">
        <f t="shared" si="3"/>
        <v>1.5033314293266442</v>
      </c>
      <c r="I35" s="41">
        <f t="shared" si="4"/>
        <v>0.70290554656554038</v>
      </c>
      <c r="J35" s="41">
        <f t="shared" si="5"/>
        <v>0.70290554656554038</v>
      </c>
    </row>
    <row r="36" spans="1:10" x14ac:dyDescent="0.2">
      <c r="A36" s="35">
        <v>35521</v>
      </c>
      <c r="B36" s="36">
        <v>8.8000000000000005E-3</v>
      </c>
      <c r="C36" s="4">
        <v>1.2499999999999734E-3</v>
      </c>
      <c r="D36" s="37">
        <f t="shared" si="0"/>
        <v>7.5405742821472721E-3</v>
      </c>
      <c r="E36" s="38">
        <f t="shared" si="1"/>
        <v>0.51466741164016838</v>
      </c>
      <c r="F36" s="3">
        <v>1.0609</v>
      </c>
      <c r="G36" s="39">
        <f t="shared" si="2"/>
        <v>3.9746380240370796E-3</v>
      </c>
      <c r="H36" s="40">
        <f t="shared" si="3"/>
        <v>1.5146674116401684</v>
      </c>
      <c r="I36" s="41">
        <f t="shared" si="4"/>
        <v>0.70041778930940146</v>
      </c>
      <c r="J36" s="41">
        <f t="shared" si="5"/>
        <v>0.70041778930940146</v>
      </c>
    </row>
    <row r="37" spans="1:10" x14ac:dyDescent="0.2">
      <c r="A37" s="35">
        <v>35551</v>
      </c>
      <c r="B37" s="36">
        <v>4.0999999999999995E-3</v>
      </c>
      <c r="C37" s="4">
        <v>-6.2421972534332237E-4</v>
      </c>
      <c r="D37" s="37">
        <f t="shared" si="0"/>
        <v>4.7271705184259716E-3</v>
      </c>
      <c r="E37" s="38">
        <f t="shared" si="1"/>
        <v>0.52182750277369427</v>
      </c>
      <c r="F37" s="3">
        <v>1.0683</v>
      </c>
      <c r="G37" s="39">
        <f t="shared" si="2"/>
        <v>6.9752097275898517E-3</v>
      </c>
      <c r="H37" s="40">
        <f t="shared" si="3"/>
        <v>1.5218275027736943</v>
      </c>
      <c r="I37" s="41">
        <f t="shared" si="4"/>
        <v>0.70198494773744624</v>
      </c>
      <c r="J37" s="41">
        <f t="shared" si="5"/>
        <v>0.70198494773744613</v>
      </c>
    </row>
    <row r="38" spans="1:10" x14ac:dyDescent="0.2">
      <c r="A38" s="35">
        <v>35582</v>
      </c>
      <c r="B38" s="36">
        <v>5.4000000000000003E-3</v>
      </c>
      <c r="C38" s="4">
        <v>1.2492192379762734E-3</v>
      </c>
      <c r="D38" s="37">
        <f t="shared" si="0"/>
        <v>4.1456019962571311E-3</v>
      </c>
      <c r="E38" s="38">
        <f t="shared" si="1"/>
        <v>0.52813639390715195</v>
      </c>
      <c r="F38" s="3">
        <v>1.0746</v>
      </c>
      <c r="G38" s="39">
        <f t="shared" si="2"/>
        <v>5.8972198820555766E-3</v>
      </c>
      <c r="H38" s="40">
        <f t="shared" si="3"/>
        <v>1.5281363939071519</v>
      </c>
      <c r="I38" s="41">
        <f t="shared" si="4"/>
        <v>0.70320948070116551</v>
      </c>
      <c r="J38" s="41">
        <f t="shared" si="5"/>
        <v>0.70320948070116551</v>
      </c>
    </row>
    <row r="39" spans="1:10" x14ac:dyDescent="0.2">
      <c r="A39" s="35">
        <v>35612</v>
      </c>
      <c r="B39" s="36">
        <v>2.2000000000000001E-3</v>
      </c>
      <c r="C39" s="4">
        <v>1.2476606363067688E-3</v>
      </c>
      <c r="D39" s="37">
        <f t="shared" si="0"/>
        <v>9.511526479752952E-4</v>
      </c>
      <c r="E39" s="38">
        <f t="shared" si="1"/>
        <v>0.52958988488468406</v>
      </c>
      <c r="F39" s="3">
        <v>1.0807</v>
      </c>
      <c r="G39" s="39">
        <f t="shared" si="2"/>
        <v>5.6765308021589373E-3</v>
      </c>
      <c r="H39" s="40">
        <f t="shared" si="3"/>
        <v>1.5295898848846841</v>
      </c>
      <c r="I39" s="41">
        <f t="shared" si="4"/>
        <v>0.70652925380810427</v>
      </c>
      <c r="J39" s="41">
        <f t="shared" si="5"/>
        <v>0.70652925380810427</v>
      </c>
    </row>
    <row r="40" spans="1:10" x14ac:dyDescent="0.2">
      <c r="A40" s="35">
        <v>35643</v>
      </c>
      <c r="B40" s="36">
        <v>-2.0000000000000001E-4</v>
      </c>
      <c r="C40" s="4">
        <v>1.8691588785046953E-3</v>
      </c>
      <c r="D40" s="37">
        <f t="shared" si="0"/>
        <v>-2.0652985074627317E-3</v>
      </c>
      <c r="E40" s="38">
        <f t="shared" si="1"/>
        <v>0.52643082517840156</v>
      </c>
      <c r="F40" s="3">
        <v>1.0879000000000001</v>
      </c>
      <c r="G40" s="39">
        <f t="shared" si="2"/>
        <v>6.6623484778385259E-3</v>
      </c>
      <c r="H40" s="40">
        <f t="shared" si="3"/>
        <v>1.5264308251784016</v>
      </c>
      <c r="I40" s="41">
        <f t="shared" si="4"/>
        <v>0.71270835340530536</v>
      </c>
      <c r="J40" s="41">
        <f t="shared" si="5"/>
        <v>0.71270835340530525</v>
      </c>
    </row>
    <row r="41" spans="1:10" x14ac:dyDescent="0.2">
      <c r="A41" s="35">
        <v>35674</v>
      </c>
      <c r="B41" s="36">
        <v>5.9999999999999995E-4</v>
      </c>
      <c r="C41" s="4">
        <v>2.4875621890545485E-3</v>
      </c>
      <c r="D41" s="37">
        <f t="shared" si="0"/>
        <v>-1.8828784119105935E-3</v>
      </c>
      <c r="E41" s="38">
        <f t="shared" si="1"/>
        <v>0.52355674153039833</v>
      </c>
      <c r="F41" s="3">
        <v>1.0935999999999999</v>
      </c>
      <c r="G41" s="39">
        <f t="shared" si="2"/>
        <v>5.2394521555288315E-3</v>
      </c>
      <c r="H41" s="40">
        <f t="shared" si="3"/>
        <v>1.5235567415303983</v>
      </c>
      <c r="I41" s="41">
        <f t="shared" si="4"/>
        <v>0.71779407368936521</v>
      </c>
      <c r="J41" s="41">
        <f t="shared" si="5"/>
        <v>0.71779407368936521</v>
      </c>
    </row>
    <row r="42" spans="1:10" x14ac:dyDescent="0.2">
      <c r="A42" s="35">
        <v>35704</v>
      </c>
      <c r="B42" s="36">
        <v>2.3E-3</v>
      </c>
      <c r="C42" s="4">
        <v>2.4813895781639062E-3</v>
      </c>
      <c r="D42" s="37">
        <f t="shared" si="0"/>
        <v>-1.8094059405959761E-4</v>
      </c>
      <c r="E42" s="38">
        <f t="shared" si="1"/>
        <v>0.52328106826850229</v>
      </c>
      <c r="F42" s="3">
        <v>1.1001000000000001</v>
      </c>
      <c r="G42" s="39">
        <f t="shared" si="2"/>
        <v>5.9436722750550227E-3</v>
      </c>
      <c r="H42" s="40">
        <f t="shared" si="3"/>
        <v>1.5232810682685023</v>
      </c>
      <c r="I42" s="41">
        <f t="shared" si="4"/>
        <v>0.72219108010741073</v>
      </c>
      <c r="J42" s="41">
        <f t="shared" si="5"/>
        <v>0.72219108010741073</v>
      </c>
    </row>
    <row r="43" spans="1:10" x14ac:dyDescent="0.2">
      <c r="A43" s="35">
        <v>35735</v>
      </c>
      <c r="B43" s="36">
        <v>1.7000000000000001E-3</v>
      </c>
      <c r="C43" s="4">
        <v>-6.1881188118806385E-4</v>
      </c>
      <c r="D43" s="37">
        <f t="shared" si="0"/>
        <v>2.3202476780186387E-3</v>
      </c>
      <c r="E43" s="38">
        <f t="shared" si="1"/>
        <v>0.52681545763012205</v>
      </c>
      <c r="F43" s="3">
        <v>1.1073</v>
      </c>
      <c r="G43" s="39">
        <f t="shared" si="2"/>
        <v>6.5448595582218638E-3</v>
      </c>
      <c r="H43" s="40">
        <f t="shared" si="3"/>
        <v>1.5268154576301221</v>
      </c>
      <c r="I43" s="41">
        <f t="shared" si="4"/>
        <v>0.72523499448893347</v>
      </c>
      <c r="J43" s="41">
        <f t="shared" si="5"/>
        <v>0.72523499448893347</v>
      </c>
    </row>
    <row r="44" spans="1:10" x14ac:dyDescent="0.2">
      <c r="A44" s="35">
        <v>35765</v>
      </c>
      <c r="B44" s="36">
        <v>4.3E-3</v>
      </c>
      <c r="C44" s="4">
        <v>-1.2383900928791824E-3</v>
      </c>
      <c r="D44" s="37">
        <f t="shared" si="0"/>
        <v>5.5452572845628989E-3</v>
      </c>
      <c r="E44" s="38">
        <f t="shared" si="1"/>
        <v>0.53528204216872877</v>
      </c>
      <c r="F44" s="3">
        <v>1.1135999999999999</v>
      </c>
      <c r="G44" s="39">
        <f t="shared" si="2"/>
        <v>5.6895150365754293E-3</v>
      </c>
      <c r="H44" s="40">
        <f t="shared" si="3"/>
        <v>1.5352820421687288</v>
      </c>
      <c r="I44" s="41">
        <f t="shared" si="4"/>
        <v>0.72533903830916713</v>
      </c>
      <c r="J44" s="41">
        <f t="shared" si="5"/>
        <v>0.72533903830916724</v>
      </c>
    </row>
    <row r="45" spans="1:10" x14ac:dyDescent="0.2">
      <c r="A45" s="35">
        <v>35796</v>
      </c>
      <c r="B45" s="36">
        <v>7.0999999999999995E-3</v>
      </c>
      <c r="C45" s="4">
        <v>1.8598884066955979E-3</v>
      </c>
      <c r="D45" s="37">
        <f t="shared" si="0"/>
        <v>5.230383663366478E-3</v>
      </c>
      <c r="E45" s="38">
        <f t="shared" si="1"/>
        <v>0.54331215628074792</v>
      </c>
      <c r="F45" s="3">
        <v>1.1198999999999999</v>
      </c>
      <c r="G45" s="39">
        <f t="shared" si="2"/>
        <v>5.6573275862068723E-3</v>
      </c>
      <c r="H45" s="40">
        <f t="shared" si="3"/>
        <v>1.5433121562807479</v>
      </c>
      <c r="I45" s="41">
        <f t="shared" si="4"/>
        <v>0.72564710609087946</v>
      </c>
      <c r="J45" s="41">
        <f t="shared" si="5"/>
        <v>0.72564710609087935</v>
      </c>
    </row>
    <row r="46" spans="1:10" x14ac:dyDescent="0.2">
      <c r="A46" s="35">
        <v>35827</v>
      </c>
      <c r="B46" s="36">
        <v>4.5999999999999999E-3</v>
      </c>
      <c r="C46" s="4">
        <v>1.8564356435644136E-3</v>
      </c>
      <c r="D46" s="37">
        <f t="shared" si="0"/>
        <v>2.7384805435453075E-3</v>
      </c>
      <c r="E46" s="38">
        <f t="shared" si="1"/>
        <v>0.5475384865933397</v>
      </c>
      <c r="F46" s="3">
        <v>1.1271</v>
      </c>
      <c r="G46" s="39">
        <f t="shared" si="2"/>
        <v>6.4291454594161048E-3</v>
      </c>
      <c r="H46" s="40">
        <f t="shared" si="3"/>
        <v>1.5475384865933397</v>
      </c>
      <c r="I46" s="41">
        <f t="shared" si="4"/>
        <v>0.72831791245536759</v>
      </c>
      <c r="J46" s="41">
        <f t="shared" si="5"/>
        <v>0.72831791245536759</v>
      </c>
    </row>
    <row r="47" spans="1:10" x14ac:dyDescent="0.2">
      <c r="A47" s="35">
        <v>35855</v>
      </c>
      <c r="B47" s="36">
        <v>3.4000000000000002E-3</v>
      </c>
      <c r="C47" s="4">
        <v>1.8529956763433386E-3</v>
      </c>
      <c r="D47" s="37">
        <f t="shared" si="0"/>
        <v>1.5441430332923112E-3</v>
      </c>
      <c r="E47" s="38">
        <f t="shared" si="1"/>
        <v>0.5499281073661646</v>
      </c>
      <c r="F47" s="3">
        <v>1.1336999999999999</v>
      </c>
      <c r="G47" s="39">
        <f t="shared" si="2"/>
        <v>5.8557359595421341E-3</v>
      </c>
      <c r="H47" s="40">
        <f t="shared" si="3"/>
        <v>1.5499281073661646</v>
      </c>
      <c r="I47" s="41">
        <f t="shared" si="4"/>
        <v>0.73145328135672527</v>
      </c>
      <c r="J47" s="41">
        <f t="shared" si="5"/>
        <v>0.73145328135672538</v>
      </c>
    </row>
    <row r="48" spans="1:10" x14ac:dyDescent="0.2">
      <c r="A48" s="35">
        <v>35886</v>
      </c>
      <c r="B48" s="36">
        <v>2.3999999999999998E-3</v>
      </c>
      <c r="C48" s="4">
        <v>1.8495684340320562E-3</v>
      </c>
      <c r="D48" s="37">
        <f t="shared" si="0"/>
        <v>5.4941538461528161E-4</v>
      </c>
      <c r="E48" s="38">
        <f t="shared" si="1"/>
        <v>0.55077966171339932</v>
      </c>
      <c r="F48" s="3">
        <v>1.1412</v>
      </c>
      <c r="G48" s="39">
        <f t="shared" si="2"/>
        <v>6.6155067478169379E-3</v>
      </c>
      <c r="H48" s="40">
        <f t="shared" si="3"/>
        <v>1.5507796617133993</v>
      </c>
      <c r="I48" s="41">
        <f t="shared" si="4"/>
        <v>0.73588790733760989</v>
      </c>
      <c r="J48" s="41">
        <f t="shared" si="5"/>
        <v>0.73588790733760978</v>
      </c>
    </row>
    <row r="49" spans="1:10" x14ac:dyDescent="0.2">
      <c r="A49" s="35">
        <v>35916</v>
      </c>
      <c r="B49" s="36">
        <v>5.0000000000000001E-3</v>
      </c>
      <c r="C49" s="4">
        <v>1.8461538461538307E-3</v>
      </c>
      <c r="D49" s="37">
        <f t="shared" si="0"/>
        <v>3.1480343980343495E-3</v>
      </c>
      <c r="E49" s="38">
        <f t="shared" si="1"/>
        <v>0.55566156943224509</v>
      </c>
      <c r="F49" s="3">
        <v>1.1480999999999999</v>
      </c>
      <c r="G49" s="39">
        <f t="shared" si="2"/>
        <v>6.0462670872764692E-3</v>
      </c>
      <c r="H49" s="40">
        <f t="shared" si="3"/>
        <v>1.5556615694322451</v>
      </c>
      <c r="I49" s="41">
        <f t="shared" si="4"/>
        <v>0.73801398874885815</v>
      </c>
      <c r="J49" s="41">
        <f t="shared" si="5"/>
        <v>0.73801398874885804</v>
      </c>
    </row>
    <row r="50" spans="1:10" x14ac:dyDescent="0.2">
      <c r="A50" s="35">
        <v>35947</v>
      </c>
      <c r="B50" s="36">
        <v>2.0000000000000001E-4</v>
      </c>
      <c r="C50" s="4">
        <v>1.2285012285011554E-3</v>
      </c>
      <c r="D50" s="37">
        <f t="shared" si="0"/>
        <v>-1.0272392638036587E-3</v>
      </c>
      <c r="E50" s="38">
        <f t="shared" si="1"/>
        <v>0.55406353278693388</v>
      </c>
      <c r="F50" s="3">
        <v>1.1546000000000001</v>
      </c>
      <c r="G50" s="39">
        <f t="shared" si="2"/>
        <v>5.6615277414860839E-3</v>
      </c>
      <c r="H50" s="40">
        <f t="shared" si="3"/>
        <v>1.5540635327869339</v>
      </c>
      <c r="I50" s="41">
        <f t="shared" si="4"/>
        <v>0.74295546844821225</v>
      </c>
      <c r="J50" s="41">
        <f t="shared" si="5"/>
        <v>0.74295546844821225</v>
      </c>
    </row>
    <row r="51" spans="1:10" x14ac:dyDescent="0.2">
      <c r="A51" s="35">
        <v>35977</v>
      </c>
      <c r="B51" s="36">
        <v>-1.1999999999999999E-3</v>
      </c>
      <c r="C51" s="4">
        <v>1.2269938650306678E-3</v>
      </c>
      <c r="D51" s="37">
        <f t="shared" si="0"/>
        <v>-2.4240196078431087E-3</v>
      </c>
      <c r="E51" s="38">
        <f t="shared" si="1"/>
        <v>0.5502964523116245</v>
      </c>
      <c r="F51" s="3">
        <v>1.1615</v>
      </c>
      <c r="G51" s="39">
        <f t="shared" si="2"/>
        <v>5.9760956175297988E-3</v>
      </c>
      <c r="H51" s="40">
        <f t="shared" si="3"/>
        <v>1.5502964523116245</v>
      </c>
      <c r="I51" s="41">
        <f t="shared" si="4"/>
        <v>0.74921154484234564</v>
      </c>
      <c r="J51" s="41">
        <f t="shared" si="5"/>
        <v>0.74921154484234564</v>
      </c>
    </row>
    <row r="52" spans="1:10" x14ac:dyDescent="0.2">
      <c r="A52" s="35">
        <v>36008</v>
      </c>
      <c r="B52" s="36">
        <v>-5.1000000000000004E-3</v>
      </c>
      <c r="C52" s="4">
        <v>1.225490196078427E-3</v>
      </c>
      <c r="D52" s="37">
        <f t="shared" si="0"/>
        <v>-6.3177478580170865E-3</v>
      </c>
      <c r="E52" s="38">
        <f t="shared" si="1"/>
        <v>0.54050207022074126</v>
      </c>
      <c r="F52" s="3">
        <v>1.1717</v>
      </c>
      <c r="G52" s="39">
        <f t="shared" si="2"/>
        <v>8.7817477399913801E-3</v>
      </c>
      <c r="H52" s="40">
        <f t="shared" si="3"/>
        <v>1.5405020702207413</v>
      </c>
      <c r="I52" s="41">
        <f t="shared" si="4"/>
        <v>0.76059618656150529</v>
      </c>
      <c r="J52" s="41">
        <f t="shared" si="5"/>
        <v>0.76059618656150529</v>
      </c>
    </row>
    <row r="53" spans="1:10" x14ac:dyDescent="0.2">
      <c r="A53" s="35">
        <v>36039</v>
      </c>
      <c r="B53" s="36">
        <v>-2.2000000000000001E-3</v>
      </c>
      <c r="C53" s="4">
        <v>1.2239902080781739E-3</v>
      </c>
      <c r="D53" s="37">
        <f t="shared" si="0"/>
        <v>-3.4198044009777773E-3</v>
      </c>
      <c r="E53" s="38">
        <f t="shared" si="1"/>
        <v>0.53523385446128491</v>
      </c>
      <c r="F53" s="3">
        <v>1.1809000000000001</v>
      </c>
      <c r="G53" s="39">
        <f t="shared" si="2"/>
        <v>7.8518392079884765E-3</v>
      </c>
      <c r="H53" s="40">
        <f t="shared" si="3"/>
        <v>1.5352338544612849</v>
      </c>
      <c r="I53" s="41">
        <f t="shared" si="4"/>
        <v>0.76919877487614352</v>
      </c>
      <c r="J53" s="41">
        <f t="shared" si="5"/>
        <v>0.76919877487614363</v>
      </c>
    </row>
    <row r="54" spans="1:10" x14ac:dyDescent="0.2">
      <c r="A54" s="35">
        <v>36069</v>
      </c>
      <c r="B54" s="36">
        <v>2.0000000000000001E-4</v>
      </c>
      <c r="C54" s="4">
        <v>2.4449877750611915E-3</v>
      </c>
      <c r="D54" s="37">
        <f t="shared" si="0"/>
        <v>-2.2395121951220842E-3</v>
      </c>
      <c r="E54" s="38">
        <f t="shared" si="1"/>
        <v>0.53179567952185458</v>
      </c>
      <c r="F54" s="3">
        <v>1.1883999999999999</v>
      </c>
      <c r="G54" s="39">
        <f t="shared" si="2"/>
        <v>6.3510881531034296E-3</v>
      </c>
      <c r="H54" s="40">
        <f t="shared" si="3"/>
        <v>1.5317956795218546</v>
      </c>
      <c r="I54" s="41">
        <f t="shared" si="4"/>
        <v>0.77582148578128607</v>
      </c>
      <c r="J54" s="41">
        <f t="shared" si="5"/>
        <v>0.77582148578128607</v>
      </c>
    </row>
    <row r="55" spans="1:10" x14ac:dyDescent="0.2">
      <c r="A55" s="35">
        <v>36100</v>
      </c>
      <c r="B55" s="36">
        <v>-1.1999999999999999E-3</v>
      </c>
      <c r="C55" s="4">
        <v>0</v>
      </c>
      <c r="D55" s="37">
        <f t="shared" si="0"/>
        <v>-1.1999999999999789E-3</v>
      </c>
      <c r="E55" s="38">
        <f t="shared" si="1"/>
        <v>0.52995752470642832</v>
      </c>
      <c r="F55" s="3">
        <v>1.1937</v>
      </c>
      <c r="G55" s="39">
        <f t="shared" si="2"/>
        <v>4.4597778525749601E-3</v>
      </c>
      <c r="H55" s="40">
        <f t="shared" si="3"/>
        <v>1.5299575247064283</v>
      </c>
      <c r="I55" s="41">
        <f t="shared" si="4"/>
        <v>0.78021773854738208</v>
      </c>
      <c r="J55" s="41">
        <f t="shared" si="5"/>
        <v>0.78021773854738208</v>
      </c>
    </row>
    <row r="56" spans="1:10" x14ac:dyDescent="0.2">
      <c r="A56" s="35">
        <v>36130</v>
      </c>
      <c r="B56" s="36">
        <v>3.3E-3</v>
      </c>
      <c r="C56" s="4">
        <v>-6.0975609756097615E-4</v>
      </c>
      <c r="D56" s="37">
        <f t="shared" si="0"/>
        <v>3.912141549725634E-3</v>
      </c>
      <c r="E56" s="38">
        <f t="shared" si="1"/>
        <v>0.53594293510814772</v>
      </c>
      <c r="F56" s="3">
        <v>1.2054</v>
      </c>
      <c r="G56" s="39">
        <f t="shared" si="2"/>
        <v>9.8014576526765894E-3</v>
      </c>
      <c r="H56" s="40">
        <f t="shared" si="3"/>
        <v>1.5359429351081477</v>
      </c>
      <c r="I56" s="41">
        <f t="shared" si="4"/>
        <v>0.78479478139930126</v>
      </c>
      <c r="J56" s="41">
        <f t="shared" si="5"/>
        <v>0.78479478139930137</v>
      </c>
    </row>
    <row r="57" spans="1:10" x14ac:dyDescent="0.2">
      <c r="A57" s="35">
        <v>36161</v>
      </c>
      <c r="B57" s="36">
        <v>6.9999999999999993E-3</v>
      </c>
      <c r="C57" s="4">
        <v>2.4405125076265577E-3</v>
      </c>
      <c r="D57" s="37">
        <f t="shared" si="0"/>
        <v>4.5483870967741868E-3</v>
      </c>
      <c r="E57" s="38">
        <f t="shared" si="1"/>
        <v>0.54292899813557516</v>
      </c>
      <c r="F57" s="3">
        <v>1.5019</v>
      </c>
      <c r="G57" s="39">
        <f t="shared" si="2"/>
        <v>0.24597643935623029</v>
      </c>
      <c r="H57" s="40">
        <f t="shared" si="3"/>
        <v>1.5429289981355752</v>
      </c>
      <c r="I57" s="41">
        <f t="shared" si="4"/>
        <v>0.97340836928649777</v>
      </c>
      <c r="J57" s="41">
        <f t="shared" si="5"/>
        <v>0.97340836928649777</v>
      </c>
    </row>
    <row r="58" spans="1:10" x14ac:dyDescent="0.2">
      <c r="A58" s="35">
        <v>36192</v>
      </c>
      <c r="B58" s="36">
        <v>1.0500000000000001E-2</v>
      </c>
      <c r="C58" s="4">
        <v>1.2172854534386879E-3</v>
      </c>
      <c r="D58" s="37">
        <f t="shared" si="0"/>
        <v>9.2714285714285971E-3</v>
      </c>
      <c r="E58" s="38">
        <f t="shared" si="1"/>
        <v>0.55723415413257493</v>
      </c>
      <c r="F58" s="3">
        <v>1.9137</v>
      </c>
      <c r="G58" s="39">
        <f t="shared" si="2"/>
        <v>0.27418603102736527</v>
      </c>
      <c r="H58" s="40">
        <f t="shared" si="3"/>
        <v>1.5572341541325749</v>
      </c>
      <c r="I58" s="41">
        <f t="shared" si="4"/>
        <v>1.2289095990615406</v>
      </c>
      <c r="J58" s="41">
        <f t="shared" si="5"/>
        <v>1.2289095990615406</v>
      </c>
    </row>
    <row r="59" spans="1:10" x14ac:dyDescent="0.2">
      <c r="A59" s="35">
        <v>36220</v>
      </c>
      <c r="B59" s="36">
        <v>1.1000000000000001E-2</v>
      </c>
      <c r="C59" s="4">
        <v>3.0395136778116338E-3</v>
      </c>
      <c r="D59" s="37">
        <f t="shared" si="0"/>
        <v>7.9363636363634082E-3</v>
      </c>
      <c r="E59" s="38">
        <f t="shared" si="1"/>
        <v>0.56959293064673577</v>
      </c>
      <c r="F59" s="3">
        <v>1.8968</v>
      </c>
      <c r="G59" s="39">
        <f t="shared" si="2"/>
        <v>-8.8310602497778737E-3</v>
      </c>
      <c r="H59" s="40">
        <f t="shared" si="3"/>
        <v>1.5695929306467358</v>
      </c>
      <c r="I59" s="41">
        <f t="shared" si="4"/>
        <v>1.2084661971677215</v>
      </c>
      <c r="J59" s="41">
        <f t="shared" si="5"/>
        <v>1.2084661971677215</v>
      </c>
    </row>
    <row r="60" spans="1:10" x14ac:dyDescent="0.2">
      <c r="A60" s="35">
        <v>36251</v>
      </c>
      <c r="B60" s="36">
        <v>5.6000000000000008E-3</v>
      </c>
      <c r="C60" s="4">
        <v>7.2727272727270975E-3</v>
      </c>
      <c r="D60" s="37">
        <f t="shared" si="0"/>
        <v>-1.6606498194943198E-3</v>
      </c>
      <c r="E60" s="38">
        <f t="shared" si="1"/>
        <v>0.56698638642977772</v>
      </c>
      <c r="F60" s="3">
        <v>1.6940999999999999</v>
      </c>
      <c r="G60" s="39">
        <f t="shared" si="2"/>
        <v>-0.10686419232391402</v>
      </c>
      <c r="H60" s="40">
        <f t="shared" si="3"/>
        <v>1.5669863864297777</v>
      </c>
      <c r="I60" s="41">
        <f t="shared" si="4"/>
        <v>1.0811197944481432</v>
      </c>
      <c r="J60" s="41">
        <f t="shared" si="5"/>
        <v>1.0811197944481432</v>
      </c>
    </row>
    <row r="61" spans="1:10" x14ac:dyDescent="0.2">
      <c r="A61" s="35">
        <v>36281</v>
      </c>
      <c r="B61" s="36">
        <v>3.0000000000000001E-3</v>
      </c>
      <c r="C61" s="4">
        <v>0</v>
      </c>
      <c r="D61" s="37">
        <f t="shared" si="0"/>
        <v>2.9999999999998916E-3</v>
      </c>
      <c r="E61" s="38">
        <f t="shared" si="1"/>
        <v>0.57168734558906698</v>
      </c>
      <c r="F61" s="3">
        <v>1.6835</v>
      </c>
      <c r="G61" s="39">
        <f t="shared" si="2"/>
        <v>-6.2570096216279696E-3</v>
      </c>
      <c r="H61" s="40">
        <f t="shared" si="3"/>
        <v>1.571687345589067</v>
      </c>
      <c r="I61" s="41">
        <f t="shared" si="4"/>
        <v>1.0711417921158013</v>
      </c>
      <c r="J61" s="41">
        <f t="shared" si="5"/>
        <v>1.0711417921158015</v>
      </c>
    </row>
    <row r="62" spans="1:10" x14ac:dyDescent="0.2">
      <c r="A62" s="35">
        <v>36312</v>
      </c>
      <c r="B62" s="36">
        <v>1.9E-3</v>
      </c>
      <c r="C62" s="4">
        <v>0</v>
      </c>
      <c r="D62" s="37">
        <f t="shared" si="0"/>
        <v>1.9000000000000128E-3</v>
      </c>
      <c r="E62" s="38">
        <f t="shared" si="1"/>
        <v>0.57467355154568622</v>
      </c>
      <c r="F62" s="3">
        <v>1.7654000000000001</v>
      </c>
      <c r="G62" s="39">
        <f t="shared" si="2"/>
        <v>4.86486486486487E-2</v>
      </c>
      <c r="H62" s="40">
        <f t="shared" si="3"/>
        <v>1.5746735515456862</v>
      </c>
      <c r="I62" s="41">
        <f t="shared" si="4"/>
        <v>1.1211212624147389</v>
      </c>
      <c r="J62" s="41">
        <f t="shared" si="5"/>
        <v>1.1211212624147386</v>
      </c>
    </row>
    <row r="63" spans="1:10" x14ac:dyDescent="0.2">
      <c r="A63" s="35">
        <v>36342</v>
      </c>
      <c r="B63" s="36">
        <v>1.09E-2</v>
      </c>
      <c r="C63" s="4">
        <v>3.0084235860408093E-3</v>
      </c>
      <c r="D63" s="37">
        <f t="shared" si="0"/>
        <v>7.867906418716375E-3</v>
      </c>
      <c r="E63" s="38">
        <f t="shared" si="1"/>
        <v>0.58706293568927537</v>
      </c>
      <c r="F63" s="3">
        <v>1.8003</v>
      </c>
      <c r="G63" s="39">
        <f t="shared" si="2"/>
        <v>1.9768890902911482E-2</v>
      </c>
      <c r="H63" s="40">
        <f t="shared" si="3"/>
        <v>1.5870629356892754</v>
      </c>
      <c r="I63" s="41">
        <f t="shared" si="4"/>
        <v>1.134359551543628</v>
      </c>
      <c r="J63" s="41">
        <f t="shared" si="5"/>
        <v>1.1343595515436278</v>
      </c>
    </row>
    <row r="64" spans="1:10" x14ac:dyDescent="0.2">
      <c r="A64" s="35">
        <v>36373</v>
      </c>
      <c r="B64" s="36">
        <v>5.6000000000000008E-3</v>
      </c>
      <c r="C64" s="4">
        <v>2.3995200959807672E-3</v>
      </c>
      <c r="D64" s="37">
        <f t="shared" si="0"/>
        <v>3.1928186714542672E-3</v>
      </c>
      <c r="E64" s="38">
        <f t="shared" si="1"/>
        <v>0.59213013986311713</v>
      </c>
      <c r="F64" s="3">
        <v>1.8807</v>
      </c>
      <c r="G64" s="39">
        <f t="shared" si="2"/>
        <v>4.465922346275622E-2</v>
      </c>
      <c r="H64" s="40">
        <f t="shared" si="3"/>
        <v>1.5921301398631171</v>
      </c>
      <c r="I64" s="41">
        <f t="shared" si="4"/>
        <v>1.1812476586629361</v>
      </c>
      <c r="J64" s="41">
        <f t="shared" si="5"/>
        <v>1.1812476586629361</v>
      </c>
    </row>
    <row r="65" spans="1:10" x14ac:dyDescent="0.2">
      <c r="A65" s="35">
        <v>36404</v>
      </c>
      <c r="B65" s="36">
        <v>3.0999999999999999E-3</v>
      </c>
      <c r="C65" s="4">
        <v>4.7875523638540862E-3</v>
      </c>
      <c r="D65" s="37">
        <f t="shared" si="0"/>
        <v>-1.6795116140559951E-3</v>
      </c>
      <c r="E65" s="38">
        <f t="shared" si="1"/>
        <v>0.58945613880212844</v>
      </c>
      <c r="F65" s="3">
        <v>1.8980999999999999</v>
      </c>
      <c r="G65" s="39">
        <f t="shared" si="2"/>
        <v>9.2518743021214756E-3</v>
      </c>
      <c r="H65" s="40">
        <f t="shared" si="3"/>
        <v>1.5894561388021284</v>
      </c>
      <c r="I65" s="41">
        <f t="shared" si="4"/>
        <v>1.1941820561531673</v>
      </c>
      <c r="J65" s="41">
        <f t="shared" si="5"/>
        <v>1.1941820561531673</v>
      </c>
    </row>
    <row r="66" spans="1:10" x14ac:dyDescent="0.2">
      <c r="A66" s="35">
        <v>36434</v>
      </c>
      <c r="B66" s="36">
        <v>1.1899999999999999E-2</v>
      </c>
      <c r="C66" s="4">
        <v>1.7867778439546456E-3</v>
      </c>
      <c r="D66" s="37">
        <f t="shared" si="0"/>
        <v>1.0095184304399707E-2</v>
      </c>
      <c r="E66" s="38">
        <f t="shared" si="1"/>
        <v>0.60550199146709538</v>
      </c>
      <c r="F66" s="3">
        <v>1.9695</v>
      </c>
      <c r="G66" s="39">
        <f t="shared" si="2"/>
        <v>3.7616563932353478E-2</v>
      </c>
      <c r="H66" s="40">
        <f t="shared" si="3"/>
        <v>1.6055019914670954</v>
      </c>
      <c r="I66" s="41">
        <f t="shared" si="4"/>
        <v>1.2267191261471349</v>
      </c>
      <c r="J66" s="41">
        <f t="shared" si="5"/>
        <v>1.2267191261471349</v>
      </c>
    </row>
    <row r="67" spans="1:10" x14ac:dyDescent="0.2">
      <c r="A67" s="35">
        <v>36465</v>
      </c>
      <c r="B67" s="36">
        <v>9.4999999999999998E-3</v>
      </c>
      <c r="C67" s="4">
        <v>5.9453032104661574E-4</v>
      </c>
      <c r="D67" s="37">
        <f t="shared" si="0"/>
        <v>8.9001782531192841E-3</v>
      </c>
      <c r="E67" s="38">
        <f t="shared" si="1"/>
        <v>0.61979124537689056</v>
      </c>
      <c r="F67" s="3">
        <v>1.9298999999999999</v>
      </c>
      <c r="G67" s="39">
        <f t="shared" si="2"/>
        <v>-2.0106626047220147E-2</v>
      </c>
      <c r="H67" s="40">
        <f t="shared" si="3"/>
        <v>1.6197912453768906</v>
      </c>
      <c r="I67" s="41">
        <f t="shared" si="4"/>
        <v>1.1914498275677208</v>
      </c>
      <c r="J67" s="41">
        <f t="shared" si="5"/>
        <v>1.1914498275677208</v>
      </c>
    </row>
    <row r="68" spans="1:10" x14ac:dyDescent="0.2">
      <c r="A68" s="35">
        <v>36495</v>
      </c>
      <c r="B68" s="36">
        <v>6.0000000000000001E-3</v>
      </c>
      <c r="C68" s="4">
        <v>0</v>
      </c>
      <c r="D68" s="37">
        <f t="shared" ref="D68:D131" si="6">(1+B68)/(1+C68)-1</f>
        <v>6.0000000000000053E-3</v>
      </c>
      <c r="E68" s="38">
        <f t="shared" ref="E68:E131" si="7">((1+D68)*(1+E67))-1</f>
        <v>0.62950999284915188</v>
      </c>
      <c r="F68" s="3">
        <v>1.8428</v>
      </c>
      <c r="G68" s="39">
        <f t="shared" ref="G68:G131" si="8">(F68-F67)/F67</f>
        <v>-4.5131872117726284E-2</v>
      </c>
      <c r="H68" s="40">
        <f t="shared" ref="H68:H131" si="9">F$2*(1+E68)</f>
        <v>1.6295099928491519</v>
      </c>
      <c r="I68" s="41">
        <f t="shared" ref="I68:I131" si="10">(F68/H68)*F$2</f>
        <v>1.1308921136334467</v>
      </c>
      <c r="J68" s="41">
        <f t="shared" ref="J68:J131" si="11">(1+G68)/(1+D68)*I67</f>
        <v>1.1308921136334467</v>
      </c>
    </row>
    <row r="69" spans="1:10" x14ac:dyDescent="0.2">
      <c r="A69" s="35">
        <v>36526</v>
      </c>
      <c r="B69" s="36">
        <v>6.1999999999999998E-3</v>
      </c>
      <c r="C69" s="4">
        <v>2.9708853238266109E-3</v>
      </c>
      <c r="D69" s="37">
        <f t="shared" si="6"/>
        <v>3.2195497630329584E-3</v>
      </c>
      <c r="E69" s="38">
        <f t="shared" si="7"/>
        <v>0.63475628136048923</v>
      </c>
      <c r="F69" s="3">
        <v>1.8037000000000001</v>
      </c>
      <c r="G69" s="39">
        <f t="shared" si="8"/>
        <v>-2.1217712177121723E-2</v>
      </c>
      <c r="H69" s="40">
        <f t="shared" si="9"/>
        <v>1.6347562813604892</v>
      </c>
      <c r="I69" s="41">
        <f t="shared" si="10"/>
        <v>1.1033448964630441</v>
      </c>
      <c r="J69" s="41">
        <f t="shared" si="11"/>
        <v>1.1033448964630441</v>
      </c>
    </row>
    <row r="70" spans="1:10" x14ac:dyDescent="0.2">
      <c r="A70" s="35">
        <v>36557</v>
      </c>
      <c r="B70" s="36">
        <v>1.2999999999999999E-3</v>
      </c>
      <c r="C70" s="4">
        <v>5.924170616113722E-3</v>
      </c>
      <c r="D70" s="37">
        <f t="shared" si="6"/>
        <v>-4.5969375736159002E-3</v>
      </c>
      <c r="E70" s="38">
        <f t="shared" si="7"/>
        <v>0.62724140878699863</v>
      </c>
      <c r="F70" s="3">
        <v>1.7753000000000001</v>
      </c>
      <c r="G70" s="39">
        <f t="shared" si="8"/>
        <v>-1.5745412208238611E-2</v>
      </c>
      <c r="H70" s="40">
        <f t="shared" si="9"/>
        <v>1.6272414087869986</v>
      </c>
      <c r="I70" s="41">
        <f t="shared" si="10"/>
        <v>1.0909874775884478</v>
      </c>
      <c r="J70" s="41">
        <f t="shared" si="11"/>
        <v>1.0909874775884478</v>
      </c>
    </row>
    <row r="71" spans="1:10" x14ac:dyDescent="0.2">
      <c r="A71" s="35">
        <v>36586</v>
      </c>
      <c r="B71" s="36">
        <v>2.2000000000000001E-3</v>
      </c>
      <c r="C71" s="4">
        <v>8.2449941107183289E-3</v>
      </c>
      <c r="D71" s="37">
        <f t="shared" si="6"/>
        <v>-5.9955607476633865E-3</v>
      </c>
      <c r="E71" s="38">
        <f t="shared" si="7"/>
        <v>0.61748518406950281</v>
      </c>
      <c r="F71" s="3">
        <v>1.742</v>
      </c>
      <c r="G71" s="39">
        <f t="shared" si="8"/>
        <v>-1.87573931166564E-2</v>
      </c>
      <c r="H71" s="40">
        <f t="shared" si="9"/>
        <v>1.6174851840695028</v>
      </c>
      <c r="I71" s="41">
        <f t="shared" si="10"/>
        <v>1.076980498589313</v>
      </c>
      <c r="J71" s="41">
        <f t="shared" si="11"/>
        <v>1.076980498589313</v>
      </c>
    </row>
    <row r="72" spans="1:10" x14ac:dyDescent="0.2">
      <c r="A72" s="35">
        <v>36617</v>
      </c>
      <c r="B72" s="36">
        <v>4.1999999999999997E-3</v>
      </c>
      <c r="C72" s="4">
        <v>5.8411214953291157E-4</v>
      </c>
      <c r="D72" s="37">
        <f t="shared" si="6"/>
        <v>3.6137769994160074E-3</v>
      </c>
      <c r="E72" s="38">
        <f t="shared" si="7"/>
        <v>0.62333041482458929</v>
      </c>
      <c r="F72" s="3">
        <v>1.7682</v>
      </c>
      <c r="G72" s="39">
        <f t="shared" si="8"/>
        <v>1.5040183696900116E-2</v>
      </c>
      <c r="H72" s="40">
        <f t="shared" si="9"/>
        <v>1.6233304148245893</v>
      </c>
      <c r="I72" s="41">
        <f t="shared" si="10"/>
        <v>1.0892422046999377</v>
      </c>
      <c r="J72" s="41">
        <f t="shared" si="11"/>
        <v>1.0892422046999375</v>
      </c>
    </row>
    <row r="73" spans="1:10" x14ac:dyDescent="0.2">
      <c r="A73" s="35">
        <v>36647</v>
      </c>
      <c r="B73" s="36">
        <v>1E-4</v>
      </c>
      <c r="C73" s="4">
        <v>1.1675423234092097E-3</v>
      </c>
      <c r="D73" s="37">
        <f t="shared" si="6"/>
        <v>-1.066297376093317E-3</v>
      </c>
      <c r="E73" s="38">
        <f t="shared" si="7"/>
        <v>0.62159946186272941</v>
      </c>
      <c r="F73" s="3">
        <v>1.8279000000000001</v>
      </c>
      <c r="G73" s="39">
        <f t="shared" si="8"/>
        <v>3.3763148965049249E-2</v>
      </c>
      <c r="H73" s="40">
        <f t="shared" si="9"/>
        <v>1.6215994618627294</v>
      </c>
      <c r="I73" s="41">
        <f t="shared" si="10"/>
        <v>1.1272204036749578</v>
      </c>
      <c r="J73" s="41">
        <f t="shared" si="11"/>
        <v>1.1272204036749578</v>
      </c>
    </row>
    <row r="74" spans="1:10" x14ac:dyDescent="0.2">
      <c r="A74" s="35">
        <v>36678</v>
      </c>
      <c r="B74" s="36">
        <v>2.3E-3</v>
      </c>
      <c r="C74" s="4">
        <v>5.2478134110787167E-3</v>
      </c>
      <c r="D74" s="37">
        <f t="shared" si="6"/>
        <v>-2.9324245939675864E-3</v>
      </c>
      <c r="E74" s="38">
        <f t="shared" si="7"/>
        <v>0.61684424371919855</v>
      </c>
      <c r="F74" s="3">
        <v>1.8083</v>
      </c>
      <c r="G74" s="39">
        <f t="shared" si="8"/>
        <v>-1.0722687236719767E-2</v>
      </c>
      <c r="H74" s="40">
        <f t="shared" si="9"/>
        <v>1.6168442437191985</v>
      </c>
      <c r="I74" s="41">
        <f t="shared" si="10"/>
        <v>1.1184132343140234</v>
      </c>
      <c r="J74" s="41">
        <f t="shared" si="11"/>
        <v>1.1184132343140236</v>
      </c>
    </row>
    <row r="75" spans="1:10" x14ac:dyDescent="0.2">
      <c r="A75" s="35">
        <v>36708</v>
      </c>
      <c r="B75" s="36">
        <v>1.61E-2</v>
      </c>
      <c r="C75" s="4">
        <v>2.3201856148491462E-3</v>
      </c>
      <c r="D75" s="37">
        <f t="shared" si="6"/>
        <v>1.3747916666666748E-2</v>
      </c>
      <c r="E75" s="38">
        <f t="shared" si="7"/>
        <v>0.63907248364482983</v>
      </c>
      <c r="F75" s="3">
        <v>1.7978000000000001</v>
      </c>
      <c r="G75" s="39">
        <f t="shared" si="8"/>
        <v>-5.8065586462423017E-3</v>
      </c>
      <c r="H75" s="40">
        <f t="shared" si="9"/>
        <v>1.6390724836448298</v>
      </c>
      <c r="I75" s="41">
        <f t="shared" si="10"/>
        <v>1.0968398395671957</v>
      </c>
      <c r="J75" s="41">
        <f t="shared" si="11"/>
        <v>1.0968398395671954</v>
      </c>
    </row>
    <row r="76" spans="1:10" x14ac:dyDescent="0.2">
      <c r="A76" s="35">
        <v>36739</v>
      </c>
      <c r="B76" s="36">
        <v>1.3100000000000001E-2</v>
      </c>
      <c r="C76" s="4">
        <v>0</v>
      </c>
      <c r="D76" s="37">
        <f t="shared" si="6"/>
        <v>1.3100000000000112E-2</v>
      </c>
      <c r="E76" s="38">
        <f t="shared" si="7"/>
        <v>0.66054433318057737</v>
      </c>
      <c r="F76" s="3">
        <v>1.8091999999999999</v>
      </c>
      <c r="G76" s="39">
        <f t="shared" si="8"/>
        <v>6.3410835465568215E-3</v>
      </c>
      <c r="H76" s="40">
        <f t="shared" si="9"/>
        <v>1.6605443331805774</v>
      </c>
      <c r="I76" s="41">
        <f t="shared" si="10"/>
        <v>1.0895222511371858</v>
      </c>
      <c r="J76" s="41">
        <f t="shared" si="11"/>
        <v>1.0895222511371858</v>
      </c>
    </row>
    <row r="77" spans="1:10" x14ac:dyDescent="0.2">
      <c r="A77" s="35">
        <v>36770</v>
      </c>
      <c r="B77" s="36">
        <v>2.3E-3</v>
      </c>
      <c r="C77" s="4">
        <v>5.2083333333332593E-3</v>
      </c>
      <c r="D77" s="37">
        <f t="shared" si="6"/>
        <v>-2.893264248704619E-3</v>
      </c>
      <c r="E77" s="38">
        <f t="shared" si="7"/>
        <v>0.65573993962799704</v>
      </c>
      <c r="F77" s="3">
        <v>1.8391999999999999</v>
      </c>
      <c r="G77" s="39">
        <f t="shared" si="8"/>
        <v>1.6581914658412574E-2</v>
      </c>
      <c r="H77" s="40">
        <f t="shared" si="9"/>
        <v>1.655739939627997</v>
      </c>
      <c r="I77" s="41">
        <f t="shared" si="10"/>
        <v>1.1108024611722671</v>
      </c>
      <c r="J77" s="41">
        <f t="shared" si="11"/>
        <v>1.1108024611722669</v>
      </c>
    </row>
    <row r="78" spans="1:10" x14ac:dyDescent="0.2">
      <c r="A78" s="35">
        <v>36800</v>
      </c>
      <c r="B78" s="36">
        <v>1.4000000000000002E-3</v>
      </c>
      <c r="C78" s="4">
        <v>1.7271157167531026E-3</v>
      </c>
      <c r="D78" s="37">
        <f t="shared" si="6"/>
        <v>-3.2655172413798006E-4</v>
      </c>
      <c r="E78" s="38">
        <f t="shared" si="7"/>
        <v>0.65519925489598729</v>
      </c>
      <c r="F78" s="3">
        <v>1.8795999999999999</v>
      </c>
      <c r="G78" s="39">
        <f t="shared" si="8"/>
        <v>2.196607220530665E-2</v>
      </c>
      <c r="H78" s="40">
        <f t="shared" si="9"/>
        <v>1.6551992548959873</v>
      </c>
      <c r="I78" s="41">
        <f t="shared" si="10"/>
        <v>1.1355732516434185</v>
      </c>
      <c r="J78" s="41">
        <f t="shared" si="11"/>
        <v>1.1355732516434183</v>
      </c>
    </row>
    <row r="79" spans="1:10" x14ac:dyDescent="0.2">
      <c r="A79" s="35">
        <v>36831</v>
      </c>
      <c r="B79" s="36">
        <v>3.2000000000000002E-3</v>
      </c>
      <c r="C79" s="4">
        <v>5.7471264367814356E-4</v>
      </c>
      <c r="D79" s="37">
        <f t="shared" si="6"/>
        <v>2.6237794371051226E-3</v>
      </c>
      <c r="E79" s="38">
        <f t="shared" si="7"/>
        <v>0.65954213266529504</v>
      </c>
      <c r="F79" s="3">
        <v>1.948</v>
      </c>
      <c r="G79" s="39">
        <f t="shared" si="8"/>
        <v>3.6390721430091519E-2</v>
      </c>
      <c r="H79" s="40">
        <f t="shared" si="9"/>
        <v>1.659542132665295</v>
      </c>
      <c r="I79" s="41">
        <f t="shared" si="10"/>
        <v>1.1738177426513596</v>
      </c>
      <c r="J79" s="41">
        <f t="shared" si="11"/>
        <v>1.1738177426513596</v>
      </c>
    </row>
    <row r="80" spans="1:10" x14ac:dyDescent="0.2">
      <c r="A80" s="35">
        <v>36861</v>
      </c>
      <c r="B80" s="36">
        <v>5.8999999999999999E-3</v>
      </c>
      <c r="C80" s="4">
        <v>-5.7438253877073464E-4</v>
      </c>
      <c r="D80" s="37">
        <f t="shared" si="6"/>
        <v>6.4781034482757072E-3</v>
      </c>
      <c r="E80" s="38">
        <f t="shared" si="7"/>
        <v>0.670292818277473</v>
      </c>
      <c r="F80" s="3">
        <v>1.9633</v>
      </c>
      <c r="G80" s="39">
        <f t="shared" si="8"/>
        <v>7.8542094455852623E-3</v>
      </c>
      <c r="H80" s="40">
        <f t="shared" si="9"/>
        <v>1.670292818277473</v>
      </c>
      <c r="I80" s="41">
        <f t="shared" si="10"/>
        <v>1.1754226435725788</v>
      </c>
      <c r="J80" s="41">
        <f t="shared" si="11"/>
        <v>1.1754226435725788</v>
      </c>
    </row>
    <row r="81" spans="1:10" x14ac:dyDescent="0.2">
      <c r="A81" s="35">
        <v>36892</v>
      </c>
      <c r="B81" s="36">
        <v>5.6999999999999993E-3</v>
      </c>
      <c r="C81" s="4">
        <v>6.3218390804598013E-3</v>
      </c>
      <c r="D81" s="37">
        <f t="shared" si="6"/>
        <v>-6.1793260993714405E-4</v>
      </c>
      <c r="E81" s="38">
        <f t="shared" si="7"/>
        <v>0.66926068987691556</v>
      </c>
      <c r="F81" s="3">
        <v>1.9544999999999999</v>
      </c>
      <c r="G81" s="39">
        <f t="shared" si="8"/>
        <v>-4.4822492741812972E-3</v>
      </c>
      <c r="H81" s="40">
        <f t="shared" si="9"/>
        <v>1.6692606898769156</v>
      </c>
      <c r="I81" s="41">
        <f t="shared" si="10"/>
        <v>1.1708776297512384</v>
      </c>
      <c r="J81" s="41">
        <f t="shared" si="11"/>
        <v>1.1708776297512384</v>
      </c>
    </row>
    <row r="82" spans="1:10" x14ac:dyDescent="0.2">
      <c r="A82" s="35">
        <v>36923</v>
      </c>
      <c r="B82" s="36">
        <v>4.5999999999999999E-3</v>
      </c>
      <c r="C82" s="4">
        <v>3.9977155910908557E-3</v>
      </c>
      <c r="D82" s="37">
        <f t="shared" si="6"/>
        <v>5.998862343570277E-4</v>
      </c>
      <c r="E82" s="38">
        <f t="shared" si="7"/>
        <v>0.67026205638632597</v>
      </c>
      <c r="F82" s="3">
        <v>2.0019</v>
      </c>
      <c r="G82" s="39">
        <f t="shared" si="8"/>
        <v>2.4251726784343879E-2</v>
      </c>
      <c r="H82" s="40">
        <f t="shared" si="9"/>
        <v>1.670262056386326</v>
      </c>
      <c r="I82" s="41">
        <f t="shared" si="10"/>
        <v>1.1985544378174915</v>
      </c>
      <c r="J82" s="41">
        <f t="shared" si="11"/>
        <v>1.1985544378174913</v>
      </c>
    </row>
    <row r="83" spans="1:10" x14ac:dyDescent="0.2">
      <c r="A83" s="35">
        <v>36951</v>
      </c>
      <c r="B83" s="36">
        <v>3.8E-3</v>
      </c>
      <c r="C83" s="4">
        <v>2.2753128555175195E-3</v>
      </c>
      <c r="D83" s="37">
        <f t="shared" si="6"/>
        <v>1.5212258796823974E-3</v>
      </c>
      <c r="E83" s="38">
        <f t="shared" si="7"/>
        <v>0.67280290225235229</v>
      </c>
      <c r="F83" s="3">
        <v>2.089</v>
      </c>
      <c r="G83" s="39">
        <f t="shared" si="8"/>
        <v>4.3508666766571731E-2</v>
      </c>
      <c r="H83" s="40">
        <f t="shared" si="9"/>
        <v>1.6728029022523523</v>
      </c>
      <c r="I83" s="41">
        <f t="shared" si="10"/>
        <v>1.2488022331783724</v>
      </c>
      <c r="J83" s="41">
        <f t="shared" si="11"/>
        <v>1.2488022331783726</v>
      </c>
    </row>
    <row r="84" spans="1:10" x14ac:dyDescent="0.2">
      <c r="A84" s="35">
        <v>36982</v>
      </c>
      <c r="B84" s="36">
        <v>5.7999999999999996E-3</v>
      </c>
      <c r="C84" s="4">
        <v>3.9727582292850006E-3</v>
      </c>
      <c r="D84" s="37">
        <f t="shared" si="6"/>
        <v>1.8200113058224332E-3</v>
      </c>
      <c r="E84" s="38">
        <f t="shared" si="7"/>
        <v>0.67584742244686424</v>
      </c>
      <c r="F84" s="3">
        <v>2.1924999999999999</v>
      </c>
      <c r="G84" s="39">
        <f t="shared" si="8"/>
        <v>4.9545236955481055E-2</v>
      </c>
      <c r="H84" s="40">
        <f t="shared" si="9"/>
        <v>1.6758474224468642</v>
      </c>
      <c r="I84" s="41">
        <f t="shared" si="10"/>
        <v>1.3082933270851016</v>
      </c>
      <c r="J84" s="41">
        <f t="shared" si="11"/>
        <v>1.3082933270851018</v>
      </c>
    </row>
    <row r="85" spans="1:10" x14ac:dyDescent="0.2">
      <c r="A85" s="35">
        <v>37012</v>
      </c>
      <c r="B85" s="36">
        <v>4.0999999999999995E-3</v>
      </c>
      <c r="C85" s="4">
        <v>4.5223289994347216E-3</v>
      </c>
      <c r="D85" s="37">
        <f t="shared" si="6"/>
        <v>-4.2042768711314515E-4</v>
      </c>
      <c r="E85" s="38">
        <f t="shared" si="7"/>
        <v>0.67514284979109029</v>
      </c>
      <c r="F85" s="3">
        <v>2.2972000000000001</v>
      </c>
      <c r="G85" s="39">
        <f t="shared" si="8"/>
        <v>4.7753705815279469E-2</v>
      </c>
      <c r="H85" s="40">
        <f t="shared" si="9"/>
        <v>1.6751428497910903</v>
      </c>
      <c r="I85" s="41">
        <f t="shared" si="10"/>
        <v>1.3713457334617687</v>
      </c>
      <c r="J85" s="41">
        <f t="shared" si="11"/>
        <v>1.3713457334617685</v>
      </c>
    </row>
    <row r="86" spans="1:10" x14ac:dyDescent="0.2">
      <c r="A86" s="35">
        <v>37043</v>
      </c>
      <c r="B86" s="36">
        <v>5.1999999999999998E-3</v>
      </c>
      <c r="C86" s="4">
        <v>1.6882386043894915E-3</v>
      </c>
      <c r="D86" s="37">
        <f t="shared" si="6"/>
        <v>3.5058426966292355E-3</v>
      </c>
      <c r="E86" s="38">
        <f t="shared" si="7"/>
        <v>0.68101563711684099</v>
      </c>
      <c r="F86" s="3">
        <v>2.3757999999999999</v>
      </c>
      <c r="G86" s="39">
        <f t="shared" si="8"/>
        <v>3.4215566776945747E-2</v>
      </c>
      <c r="H86" s="40">
        <f t="shared" si="9"/>
        <v>1.681015637116841</v>
      </c>
      <c r="I86" s="41">
        <f t="shared" si="10"/>
        <v>1.413312254533696</v>
      </c>
      <c r="J86" s="41">
        <f t="shared" si="11"/>
        <v>1.4133122545336958</v>
      </c>
    </row>
    <row r="87" spans="1:10" x14ac:dyDescent="0.2">
      <c r="A87" s="35">
        <v>37073</v>
      </c>
      <c r="B87" s="36">
        <v>1.3300000000000001E-2</v>
      </c>
      <c r="C87" s="4">
        <v>-2.8089887640448952E-3</v>
      </c>
      <c r="D87" s="37">
        <f t="shared" si="6"/>
        <v>1.6154366197183245E-2</v>
      </c>
      <c r="E87" s="38">
        <f t="shared" si="7"/>
        <v>0.70817137930201768</v>
      </c>
      <c r="F87" s="3">
        <v>2.4660000000000002</v>
      </c>
      <c r="G87" s="39">
        <f t="shared" si="8"/>
        <v>3.7966158767573151E-2</v>
      </c>
      <c r="H87" s="40">
        <f t="shared" si="9"/>
        <v>1.7081713793020177</v>
      </c>
      <c r="I87" s="41">
        <f t="shared" si="10"/>
        <v>1.4436490564592188</v>
      </c>
      <c r="J87" s="41">
        <f t="shared" si="11"/>
        <v>1.4436490564592188</v>
      </c>
    </row>
    <row r="88" spans="1:10" x14ac:dyDescent="0.2">
      <c r="A88" s="35">
        <v>37104</v>
      </c>
      <c r="B88" s="36">
        <v>6.9999999999999993E-3</v>
      </c>
      <c r="C88" s="4">
        <v>0</v>
      </c>
      <c r="D88" s="37">
        <f t="shared" si="6"/>
        <v>6.9999999999998952E-3</v>
      </c>
      <c r="E88" s="38">
        <f t="shared" si="7"/>
        <v>0.72012857895713167</v>
      </c>
      <c r="F88" s="3">
        <v>2.5106000000000002</v>
      </c>
      <c r="G88" s="39">
        <f t="shared" si="8"/>
        <v>1.8085969180859678E-2</v>
      </c>
      <c r="H88" s="40">
        <f t="shared" si="9"/>
        <v>1.7201285789571317</v>
      </c>
      <c r="I88" s="41">
        <f t="shared" si="10"/>
        <v>1.459542054421368</v>
      </c>
      <c r="J88" s="41">
        <f t="shared" si="11"/>
        <v>1.459542054421368</v>
      </c>
    </row>
    <row r="89" spans="1:10" x14ac:dyDescent="0.2">
      <c r="A89" s="35">
        <v>37135</v>
      </c>
      <c r="B89" s="36">
        <v>2.8000000000000004E-3</v>
      </c>
      <c r="C89" s="4">
        <v>4.5070422535211652E-3</v>
      </c>
      <c r="D89" s="37">
        <f t="shared" si="6"/>
        <v>-1.6993830622547001E-3</v>
      </c>
      <c r="E89" s="38">
        <f t="shared" si="7"/>
        <v>0.71720542158515177</v>
      </c>
      <c r="F89" s="3">
        <v>2.6717</v>
      </c>
      <c r="G89" s="39">
        <f t="shared" si="8"/>
        <v>6.4167927985342071E-2</v>
      </c>
      <c r="H89" s="40">
        <f t="shared" si="9"/>
        <v>1.7172054215851518</v>
      </c>
      <c r="I89" s="41">
        <f t="shared" si="10"/>
        <v>1.5558418150891666</v>
      </c>
      <c r="J89" s="41">
        <f t="shared" si="11"/>
        <v>1.5558418150891666</v>
      </c>
    </row>
    <row r="90" spans="1:10" x14ac:dyDescent="0.2">
      <c r="A90" s="35">
        <v>37165</v>
      </c>
      <c r="B90" s="36">
        <v>8.3000000000000001E-3</v>
      </c>
      <c r="C90" s="4">
        <v>-3.3651149747617737E-3</v>
      </c>
      <c r="D90" s="37">
        <f t="shared" si="6"/>
        <v>1.1704501969611814E-2</v>
      </c>
      <c r="E90" s="38">
        <f t="shared" si="7"/>
        <v>0.73730445582432336</v>
      </c>
      <c r="F90" s="3">
        <v>2.7402000000000002</v>
      </c>
      <c r="G90" s="39">
        <f t="shared" si="8"/>
        <v>2.5639106187071988E-2</v>
      </c>
      <c r="H90" s="40">
        <f t="shared" si="9"/>
        <v>1.7373044558243234</v>
      </c>
      <c r="I90" s="41">
        <f t="shared" si="10"/>
        <v>1.5772710366415419</v>
      </c>
      <c r="J90" s="41">
        <f t="shared" si="11"/>
        <v>1.5772710366415419</v>
      </c>
    </row>
    <row r="91" spans="1:10" x14ac:dyDescent="0.2">
      <c r="A91" s="35">
        <v>37196</v>
      </c>
      <c r="B91" s="36">
        <v>7.0999999999999995E-3</v>
      </c>
      <c r="C91" s="4">
        <v>-1.6882386043892694E-3</v>
      </c>
      <c r="D91" s="37">
        <f t="shared" si="6"/>
        <v>8.8031003382187389E-3</v>
      </c>
      <c r="E91" s="38">
        <f t="shared" si="7"/>
        <v>0.75259812126697945</v>
      </c>
      <c r="F91" s="3">
        <v>2.5430999999999999</v>
      </c>
      <c r="G91" s="39">
        <f t="shared" si="8"/>
        <v>-7.1929056273264819E-2</v>
      </c>
      <c r="H91" s="40">
        <f t="shared" si="9"/>
        <v>1.7525981212669794</v>
      </c>
      <c r="I91" s="41">
        <f t="shared" si="10"/>
        <v>1.451045718434044</v>
      </c>
      <c r="J91" s="41">
        <f t="shared" si="11"/>
        <v>1.451045718434044</v>
      </c>
    </row>
    <row r="92" spans="1:10" x14ac:dyDescent="0.2">
      <c r="A92" s="35">
        <v>37226</v>
      </c>
      <c r="B92" s="36">
        <v>6.5000000000000006E-3</v>
      </c>
      <c r="C92" s="4">
        <v>-3.9458850056370842E-3</v>
      </c>
      <c r="D92" s="37">
        <f t="shared" si="6"/>
        <v>1.0487266553480534E-2</v>
      </c>
      <c r="E92" s="38">
        <f t="shared" si="7"/>
        <v>0.77097808492583542</v>
      </c>
      <c r="F92" s="3">
        <v>2.3626999999999998</v>
      </c>
      <c r="G92" s="39">
        <f t="shared" si="8"/>
        <v>-7.0937045338366603E-2</v>
      </c>
      <c r="H92" s="40">
        <f t="shared" si="9"/>
        <v>1.7709780849258354</v>
      </c>
      <c r="I92" s="41">
        <f t="shared" si="10"/>
        <v>1.3341215343717505</v>
      </c>
      <c r="J92" s="41">
        <f t="shared" si="11"/>
        <v>1.3341215343717505</v>
      </c>
    </row>
    <row r="93" spans="1:10" x14ac:dyDescent="0.2">
      <c r="A93" s="35">
        <v>37257</v>
      </c>
      <c r="B93" s="36">
        <v>5.1999999999999998E-3</v>
      </c>
      <c r="C93" s="4">
        <v>2.2637238256932868E-3</v>
      </c>
      <c r="D93" s="37">
        <f t="shared" si="6"/>
        <v>2.9296442687747337E-3</v>
      </c>
      <c r="E93" s="38">
        <f t="shared" si="7"/>
        <v>0.77616642072246411</v>
      </c>
      <c r="F93" s="3">
        <v>2.3778999999999999</v>
      </c>
      <c r="G93" s="39">
        <f t="shared" si="8"/>
        <v>6.4333178143649652E-3</v>
      </c>
      <c r="H93" s="40">
        <f t="shared" si="9"/>
        <v>1.7761664207224641</v>
      </c>
      <c r="I93" s="41">
        <f t="shared" si="10"/>
        <v>1.3387822065866879</v>
      </c>
      <c r="J93" s="41">
        <f t="shared" si="11"/>
        <v>1.3387822065866879</v>
      </c>
    </row>
    <row r="94" spans="1:10" x14ac:dyDescent="0.2">
      <c r="A94" s="35">
        <v>37288</v>
      </c>
      <c r="B94" s="36">
        <v>3.5999999999999999E-3</v>
      </c>
      <c r="C94" s="4">
        <v>3.9525691699606735E-3</v>
      </c>
      <c r="D94" s="37">
        <f t="shared" si="6"/>
        <v>-3.5118110236231903E-4</v>
      </c>
      <c r="E94" s="38">
        <f t="shared" si="7"/>
        <v>0.77554266464085586</v>
      </c>
      <c r="F94" s="3">
        <v>2.4196</v>
      </c>
      <c r="G94" s="39">
        <f t="shared" si="8"/>
        <v>1.7536481769628694E-2</v>
      </c>
      <c r="H94" s="40">
        <f t="shared" si="9"/>
        <v>1.7755426646408559</v>
      </c>
      <c r="I94" s="41">
        <f t="shared" si="10"/>
        <v>1.3627383042859291</v>
      </c>
      <c r="J94" s="41">
        <f t="shared" si="11"/>
        <v>1.3627383042859289</v>
      </c>
    </row>
    <row r="95" spans="1:10" x14ac:dyDescent="0.2">
      <c r="A95" s="35">
        <v>37316</v>
      </c>
      <c r="B95" s="36">
        <v>6.0000000000000001E-3</v>
      </c>
      <c r="C95" s="4">
        <v>5.6242969628796935E-3</v>
      </c>
      <c r="D95" s="37">
        <f t="shared" si="6"/>
        <v>3.736017897091326E-4</v>
      </c>
      <c r="E95" s="38">
        <f t="shared" si="7"/>
        <v>0.77620601055807059</v>
      </c>
      <c r="F95" s="3">
        <v>2.3466</v>
      </c>
      <c r="G95" s="39">
        <f t="shared" si="8"/>
        <v>-3.0170276078690675E-2</v>
      </c>
      <c r="H95" s="40">
        <f t="shared" si="9"/>
        <v>1.7762060105580706</v>
      </c>
      <c r="I95" s="41">
        <f t="shared" si="10"/>
        <v>1.3211305366896693</v>
      </c>
      <c r="J95" s="41">
        <f t="shared" si="11"/>
        <v>1.3211305366896691</v>
      </c>
    </row>
    <row r="96" spans="1:10" x14ac:dyDescent="0.2">
      <c r="A96" s="35">
        <v>37347</v>
      </c>
      <c r="B96" s="36">
        <v>8.0000000000000002E-3</v>
      </c>
      <c r="C96" s="4">
        <v>5.5928411633110464E-3</v>
      </c>
      <c r="D96" s="37">
        <f t="shared" si="6"/>
        <v>2.3937708565071603E-3</v>
      </c>
      <c r="E96" s="38">
        <f t="shared" si="7"/>
        <v>0.78045784074129743</v>
      </c>
      <c r="F96" s="3">
        <v>2.3203999999999998</v>
      </c>
      <c r="G96" s="39">
        <f t="shared" si="8"/>
        <v>-1.1165089917327292E-2</v>
      </c>
      <c r="H96" s="40">
        <f t="shared" si="9"/>
        <v>1.7804578407412974</v>
      </c>
      <c r="I96" s="41">
        <f t="shared" si="10"/>
        <v>1.3032602889568541</v>
      </c>
      <c r="J96" s="41">
        <f t="shared" si="11"/>
        <v>1.3032602889568541</v>
      </c>
    </row>
    <row r="97" spans="1:10" x14ac:dyDescent="0.2">
      <c r="A97" s="35">
        <v>37377</v>
      </c>
      <c r="B97" s="36">
        <v>2.0999999999999999E-3</v>
      </c>
      <c r="C97" s="4">
        <v>0</v>
      </c>
      <c r="D97" s="37">
        <f t="shared" si="6"/>
        <v>2.0999999999999908E-3</v>
      </c>
      <c r="E97" s="38">
        <f t="shared" si="7"/>
        <v>0.78419680220685417</v>
      </c>
      <c r="F97" s="3">
        <v>2.4803999999999999</v>
      </c>
      <c r="G97" s="39">
        <f t="shared" si="8"/>
        <v>6.8953628684709597E-2</v>
      </c>
      <c r="H97" s="40">
        <f t="shared" si="9"/>
        <v>1.7841968022068542</v>
      </c>
      <c r="I97" s="41">
        <f t="shared" si="10"/>
        <v>1.3902053836953521</v>
      </c>
      <c r="J97" s="41">
        <f t="shared" si="11"/>
        <v>1.3902053836953523</v>
      </c>
    </row>
    <row r="98" spans="1:10" x14ac:dyDescent="0.2">
      <c r="A98" s="35">
        <v>37408</v>
      </c>
      <c r="B98" s="36">
        <v>4.1999999999999997E-3</v>
      </c>
      <c r="C98" s="4">
        <v>5.5617352614012461E-4</v>
      </c>
      <c r="D98" s="37">
        <f t="shared" si="6"/>
        <v>3.6418010005558887E-3</v>
      </c>
      <c r="E98" s="38">
        <f t="shared" si="7"/>
        <v>0.79069449190631969</v>
      </c>
      <c r="F98" s="3">
        <v>2.714</v>
      </c>
      <c r="G98" s="39">
        <f t="shared" si="8"/>
        <v>9.4178358329301742E-2</v>
      </c>
      <c r="H98" s="40">
        <f t="shared" si="9"/>
        <v>1.7906944919063197</v>
      </c>
      <c r="I98" s="41">
        <f t="shared" si="10"/>
        <v>1.515613083229377</v>
      </c>
      <c r="J98" s="41">
        <f t="shared" si="11"/>
        <v>1.5156130832293768</v>
      </c>
    </row>
    <row r="99" spans="1:10" x14ac:dyDescent="0.2">
      <c r="A99" s="35">
        <v>37438</v>
      </c>
      <c r="B99" s="36">
        <v>1.1899999999999999E-2</v>
      </c>
      <c r="C99" s="4">
        <v>1.1117287381878782E-3</v>
      </c>
      <c r="D99" s="37">
        <f t="shared" si="6"/>
        <v>1.0776290949472633E-2</v>
      </c>
      <c r="E99" s="38">
        <f t="shared" si="7"/>
        <v>0.80999153675272018</v>
      </c>
      <c r="F99" s="3">
        <v>2.9346000000000001</v>
      </c>
      <c r="G99" s="39">
        <f t="shared" si="8"/>
        <v>8.1282240235814346E-2</v>
      </c>
      <c r="H99" s="40">
        <f t="shared" si="9"/>
        <v>1.8099915367527202</v>
      </c>
      <c r="I99" s="41">
        <f t="shared" si="10"/>
        <v>1.6213335479263753</v>
      </c>
      <c r="J99" s="41">
        <f t="shared" si="11"/>
        <v>1.6213335479263753</v>
      </c>
    </row>
    <row r="100" spans="1:10" x14ac:dyDescent="0.2">
      <c r="A100" s="35">
        <v>37469</v>
      </c>
      <c r="B100" s="36">
        <v>6.5000000000000006E-3</v>
      </c>
      <c r="C100" s="4">
        <v>3.331482509716821E-3</v>
      </c>
      <c r="D100" s="37">
        <f t="shared" si="6"/>
        <v>3.157996679579389E-3</v>
      </c>
      <c r="E100" s="38">
        <f t="shared" si="7"/>
        <v>0.81570748401585202</v>
      </c>
      <c r="F100" s="3">
        <v>3.1101000000000001</v>
      </c>
      <c r="G100" s="39">
        <f t="shared" si="8"/>
        <v>5.9803721120425264E-2</v>
      </c>
      <c r="H100" s="40">
        <f t="shared" si="9"/>
        <v>1.815707484015852</v>
      </c>
      <c r="I100" s="41">
        <f t="shared" si="10"/>
        <v>1.7128860388465785</v>
      </c>
      <c r="J100" s="41">
        <f t="shared" si="11"/>
        <v>1.7128860388465785</v>
      </c>
    </row>
    <row r="101" spans="1:10" x14ac:dyDescent="0.2">
      <c r="A101" s="35">
        <v>37500</v>
      </c>
      <c r="B101" s="36">
        <v>7.1999999999999998E-3</v>
      </c>
      <c r="C101" s="4">
        <v>1.6602102933038765E-3</v>
      </c>
      <c r="D101" s="37">
        <f t="shared" si="6"/>
        <v>5.5306077348067362E-3</v>
      </c>
      <c r="E101" s="38">
        <f t="shared" si="7"/>
        <v>0.82574944987109666</v>
      </c>
      <c r="F101" s="3">
        <v>3.3420000000000001</v>
      </c>
      <c r="G101" s="39">
        <f t="shared" si="8"/>
        <v>7.4563518857914526E-2</v>
      </c>
      <c r="H101" s="40">
        <f t="shared" si="9"/>
        <v>1.8257494498710967</v>
      </c>
      <c r="I101" s="41">
        <f t="shared" si="10"/>
        <v>1.8304811759554167</v>
      </c>
      <c r="J101" s="41">
        <f t="shared" si="11"/>
        <v>1.8304811759554167</v>
      </c>
    </row>
    <row r="102" spans="1:10" x14ac:dyDescent="0.2">
      <c r="A102" s="35">
        <v>37530</v>
      </c>
      <c r="B102" s="36">
        <v>1.3100000000000001E-2</v>
      </c>
      <c r="C102" s="4">
        <v>1.6574585635360517E-3</v>
      </c>
      <c r="D102" s="37">
        <f t="shared" si="6"/>
        <v>1.1423607280750092E-2</v>
      </c>
      <c r="E102" s="38">
        <f t="shared" si="7"/>
        <v>0.84660609457946956</v>
      </c>
      <c r="F102" s="3">
        <v>3.8058999999999998</v>
      </c>
      <c r="G102" s="39">
        <f t="shared" si="8"/>
        <v>0.13880909634949123</v>
      </c>
      <c r="H102" s="40">
        <f t="shared" si="9"/>
        <v>1.8466060945794696</v>
      </c>
      <c r="I102" s="41">
        <f t="shared" si="10"/>
        <v>2.0610242818822297</v>
      </c>
      <c r="J102" s="41">
        <f t="shared" si="11"/>
        <v>2.0610242818822293</v>
      </c>
    </row>
    <row r="103" spans="1:10" x14ac:dyDescent="0.2">
      <c r="A103" s="35">
        <v>37561</v>
      </c>
      <c r="B103" s="36">
        <v>3.0200000000000001E-2</v>
      </c>
      <c r="C103" s="4">
        <v>0</v>
      </c>
      <c r="D103" s="37">
        <f t="shared" si="6"/>
        <v>3.0200000000000005E-2</v>
      </c>
      <c r="E103" s="38">
        <f t="shared" si="7"/>
        <v>0.90237359863576949</v>
      </c>
      <c r="F103" s="3">
        <v>3.5764</v>
      </c>
      <c r="G103" s="39">
        <f t="shared" si="8"/>
        <v>-6.0301111432249879E-2</v>
      </c>
      <c r="H103" s="40">
        <f t="shared" si="9"/>
        <v>1.9023735986357695</v>
      </c>
      <c r="I103" s="41">
        <f t="shared" si="10"/>
        <v>1.8799672170412314</v>
      </c>
      <c r="J103" s="41">
        <f t="shared" si="11"/>
        <v>1.8799672170412314</v>
      </c>
    </row>
    <row r="104" spans="1:10" x14ac:dyDescent="0.2">
      <c r="A104" s="35">
        <v>37591</v>
      </c>
      <c r="B104" s="36">
        <v>2.1000000000000001E-2</v>
      </c>
      <c r="C104" s="4">
        <v>-2.2062879205736463E-3</v>
      </c>
      <c r="D104" s="37">
        <f t="shared" si="6"/>
        <v>2.3257600884466489E-2</v>
      </c>
      <c r="E104" s="38">
        <f t="shared" si="7"/>
        <v>0.94661824452598653</v>
      </c>
      <c r="F104" s="3">
        <v>3.6259000000000001</v>
      </c>
      <c r="G104" s="39">
        <f t="shared" si="8"/>
        <v>1.3840733698691449E-2</v>
      </c>
      <c r="H104" s="40">
        <f t="shared" si="9"/>
        <v>1.9466182445259865</v>
      </c>
      <c r="I104" s="41">
        <f t="shared" si="10"/>
        <v>1.8626661956941275</v>
      </c>
      <c r="J104" s="41">
        <f t="shared" si="11"/>
        <v>1.8626661956941275</v>
      </c>
    </row>
    <row r="105" spans="1:10" x14ac:dyDescent="0.2">
      <c r="A105" s="35">
        <v>37622</v>
      </c>
      <c r="B105" s="36">
        <v>2.2499999999999999E-2</v>
      </c>
      <c r="C105" s="4">
        <v>4.4223327805417156E-3</v>
      </c>
      <c r="D105" s="37">
        <f t="shared" si="6"/>
        <v>1.7998073747936161E-2</v>
      </c>
      <c r="E105" s="38">
        <f t="shared" si="7"/>
        <v>0.98165362325004324</v>
      </c>
      <c r="F105" s="3">
        <v>3.4384000000000001</v>
      </c>
      <c r="G105" s="39">
        <f t="shared" si="8"/>
        <v>-5.1711299263631098E-2</v>
      </c>
      <c r="H105" s="40">
        <f t="shared" si="9"/>
        <v>1.9816536232500432</v>
      </c>
      <c r="I105" s="41">
        <f t="shared" si="10"/>
        <v>1.7351165509746331</v>
      </c>
      <c r="J105" s="41">
        <f t="shared" si="11"/>
        <v>1.7351165509746331</v>
      </c>
    </row>
    <row r="106" spans="1:10" x14ac:dyDescent="0.2">
      <c r="A106" s="35">
        <v>37653</v>
      </c>
      <c r="B106" s="36">
        <v>1.5700000000000002E-2</v>
      </c>
      <c r="C106" s="4">
        <v>7.7050082553660193E-3</v>
      </c>
      <c r="D106" s="37">
        <f t="shared" si="6"/>
        <v>7.9338612779902284E-3</v>
      </c>
      <c r="E106" s="38">
        <f t="shared" si="7"/>
        <v>0.99737578819793571</v>
      </c>
      <c r="F106" s="3">
        <v>3.5908000000000002</v>
      </c>
      <c r="G106" s="39">
        <f t="shared" si="8"/>
        <v>4.4322940902745488E-2</v>
      </c>
      <c r="H106" s="40">
        <f t="shared" si="9"/>
        <v>1.9973757881979357</v>
      </c>
      <c r="I106" s="41">
        <f t="shared" si="10"/>
        <v>1.7977588499957122</v>
      </c>
      <c r="J106" s="41">
        <f t="shared" si="11"/>
        <v>1.7977588499957122</v>
      </c>
    </row>
    <row r="107" spans="1:10" x14ac:dyDescent="0.2">
      <c r="A107" s="35">
        <v>37681</v>
      </c>
      <c r="B107" s="36">
        <v>1.23E-2</v>
      </c>
      <c r="C107" s="4">
        <v>6.007646095030017E-3</v>
      </c>
      <c r="D107" s="37">
        <f t="shared" si="6"/>
        <v>6.2547774158523417E-3</v>
      </c>
      <c r="E107" s="38">
        <f t="shared" si="7"/>
        <v>1.0098689291689262</v>
      </c>
      <c r="F107" s="3">
        <v>3.4468999999999999</v>
      </c>
      <c r="G107" s="39">
        <f t="shared" si="8"/>
        <v>-4.0074635178790341E-2</v>
      </c>
      <c r="H107" s="40">
        <f t="shared" si="9"/>
        <v>2.0098689291689262</v>
      </c>
      <c r="I107" s="41">
        <f t="shared" si="10"/>
        <v>1.7149874551398139</v>
      </c>
      <c r="J107" s="41">
        <f t="shared" si="11"/>
        <v>1.7149874551398137</v>
      </c>
    </row>
    <row r="108" spans="1:10" x14ac:dyDescent="0.2">
      <c r="A108" s="35">
        <v>37712</v>
      </c>
      <c r="B108" s="36">
        <v>9.7000000000000003E-3</v>
      </c>
      <c r="C108" s="4">
        <v>-2.1715526601518986E-3</v>
      </c>
      <c r="D108" s="37">
        <f t="shared" si="6"/>
        <v>1.1897388465723635E-2</v>
      </c>
      <c r="E108" s="38">
        <f t="shared" si="7"/>
        <v>1.0337811205844369</v>
      </c>
      <c r="F108" s="3">
        <v>3.1187</v>
      </c>
      <c r="G108" s="39">
        <f t="shared" si="8"/>
        <v>-9.5215991180480963E-2</v>
      </c>
      <c r="H108" s="40">
        <f t="shared" si="9"/>
        <v>2.0337811205844369</v>
      </c>
      <c r="I108" s="41">
        <f t="shared" si="10"/>
        <v>1.5334491841008906</v>
      </c>
      <c r="J108" s="41">
        <f t="shared" si="11"/>
        <v>1.5334491841008906</v>
      </c>
    </row>
    <row r="109" spans="1:10" x14ac:dyDescent="0.2">
      <c r="A109" s="35">
        <v>37742</v>
      </c>
      <c r="B109" s="36">
        <v>6.0999999999999995E-3</v>
      </c>
      <c r="C109" s="4">
        <v>-1.6322089227421843E-3</v>
      </c>
      <c r="D109" s="37">
        <f t="shared" si="6"/>
        <v>7.7448501362398225E-3</v>
      </c>
      <c r="E109" s="38">
        <f t="shared" si="7"/>
        <v>1.0495324505732775</v>
      </c>
      <c r="F109" s="3">
        <v>2.9557000000000002</v>
      </c>
      <c r="G109" s="39">
        <f t="shared" si="8"/>
        <v>-5.2265366979831279E-2</v>
      </c>
      <c r="H109" s="40">
        <f t="shared" si="9"/>
        <v>2.0495324505732775</v>
      </c>
      <c r="I109" s="41">
        <f t="shared" si="10"/>
        <v>1.4421337896715212</v>
      </c>
      <c r="J109" s="41">
        <f t="shared" si="11"/>
        <v>1.4421337896715212</v>
      </c>
    </row>
    <row r="110" spans="1:10" x14ac:dyDescent="0.2">
      <c r="A110" s="35">
        <v>37773</v>
      </c>
      <c r="B110" s="36">
        <v>-1.5E-3</v>
      </c>
      <c r="C110" s="4">
        <v>1.0899182561308063E-3</v>
      </c>
      <c r="D110" s="37">
        <f t="shared" si="6"/>
        <v>-2.5870985302122174E-3</v>
      </c>
      <c r="E110" s="38">
        <f t="shared" si="7"/>
        <v>1.0442301081827772</v>
      </c>
      <c r="F110" s="3">
        <v>2.8832</v>
      </c>
      <c r="G110" s="39">
        <f t="shared" si="8"/>
        <v>-2.4528876408295913E-2</v>
      </c>
      <c r="H110" s="40">
        <f t="shared" si="9"/>
        <v>2.0442301081827772</v>
      </c>
      <c r="I110" s="41">
        <f t="shared" si="10"/>
        <v>1.4104087345445797</v>
      </c>
      <c r="J110" s="41">
        <f t="shared" si="11"/>
        <v>1.4104087345445797</v>
      </c>
    </row>
    <row r="111" spans="1:10" x14ac:dyDescent="0.2">
      <c r="A111" s="35">
        <v>37803</v>
      </c>
      <c r="B111" s="36">
        <v>2E-3</v>
      </c>
      <c r="C111" s="4">
        <v>1.0887316276537717E-3</v>
      </c>
      <c r="D111" s="37">
        <f t="shared" si="6"/>
        <v>9.1027732463300204E-4</v>
      </c>
      <c r="E111" s="38">
        <f t="shared" si="7"/>
        <v>1.0460909244965881</v>
      </c>
      <c r="F111" s="3">
        <v>2.8797999999999999</v>
      </c>
      <c r="G111" s="39">
        <f t="shared" si="8"/>
        <v>-1.1792452830188922E-3</v>
      </c>
      <c r="H111" s="40">
        <f t="shared" si="9"/>
        <v>2.0460909244965881</v>
      </c>
      <c r="I111" s="41">
        <f t="shared" si="10"/>
        <v>1.407464333828925</v>
      </c>
      <c r="J111" s="41">
        <f t="shared" si="11"/>
        <v>1.4074643338289252</v>
      </c>
    </row>
    <row r="112" spans="1:10" x14ac:dyDescent="0.2">
      <c r="A112" s="35">
        <v>37834</v>
      </c>
      <c r="B112" s="36">
        <v>3.4000000000000002E-3</v>
      </c>
      <c r="C112" s="4">
        <v>3.8064165307232223E-3</v>
      </c>
      <c r="D112" s="37">
        <f t="shared" si="6"/>
        <v>-4.0487540628375562E-4</v>
      </c>
      <c r="E112" s="38">
        <f t="shared" si="7"/>
        <v>1.045262512602239</v>
      </c>
      <c r="F112" s="3">
        <v>3.0024999999999999</v>
      </c>
      <c r="G112" s="39">
        <f t="shared" si="8"/>
        <v>4.2607125494826044E-2</v>
      </c>
      <c r="H112" s="40">
        <f t="shared" si="9"/>
        <v>2.045262512602239</v>
      </c>
      <c r="I112" s="41">
        <f t="shared" si="10"/>
        <v>1.468026711241015</v>
      </c>
      <c r="J112" s="41">
        <f t="shared" si="11"/>
        <v>1.4680267112410148</v>
      </c>
    </row>
    <row r="113" spans="1:10" x14ac:dyDescent="0.2">
      <c r="A113" s="35">
        <v>37865</v>
      </c>
      <c r="B113" s="36">
        <v>7.8000000000000005E-3</v>
      </c>
      <c r="C113" s="4">
        <v>3.250270855904569E-3</v>
      </c>
      <c r="D113" s="37">
        <f t="shared" si="6"/>
        <v>4.5349892008641479E-3</v>
      </c>
      <c r="E113" s="38">
        <f t="shared" si="7"/>
        <v>1.0545377560098226</v>
      </c>
      <c r="F113" s="3">
        <v>2.9228000000000001</v>
      </c>
      <c r="G113" s="39">
        <f t="shared" si="8"/>
        <v>-2.6544546211490386E-2</v>
      </c>
      <c r="H113" s="40">
        <f t="shared" si="9"/>
        <v>2.0545377560098226</v>
      </c>
      <c r="I113" s="41">
        <f t="shared" si="10"/>
        <v>1.4226071005268137</v>
      </c>
      <c r="J113" s="41">
        <f t="shared" si="11"/>
        <v>1.4226071005268139</v>
      </c>
    </row>
    <row r="114" spans="1:10" x14ac:dyDescent="0.2">
      <c r="A114" s="35">
        <v>37895</v>
      </c>
      <c r="B114" s="36">
        <v>2.8999999999999998E-3</v>
      </c>
      <c r="C114" s="4">
        <v>-1.0799136069113979E-3</v>
      </c>
      <c r="D114" s="37">
        <f t="shared" si="6"/>
        <v>3.9842162162160299E-3</v>
      </c>
      <c r="E114" s="38">
        <f t="shared" si="7"/>
        <v>1.0627234786541448</v>
      </c>
      <c r="F114" s="3">
        <v>2.8614999999999999</v>
      </c>
      <c r="G114" s="39">
        <f t="shared" si="8"/>
        <v>-2.0973039551115413E-2</v>
      </c>
      <c r="H114" s="40">
        <f t="shared" si="9"/>
        <v>2.0627234786541448</v>
      </c>
      <c r="I114" s="41">
        <f t="shared" si="10"/>
        <v>1.3872436269872823</v>
      </c>
      <c r="J114" s="41">
        <f t="shared" si="11"/>
        <v>1.3872436269872821</v>
      </c>
    </row>
    <row r="115" spans="1:10" x14ac:dyDescent="0.2">
      <c r="A115" s="35">
        <v>37926</v>
      </c>
      <c r="B115" s="36">
        <v>3.4000000000000002E-3</v>
      </c>
      <c r="C115" s="4">
        <v>-2.7027027027026751E-3</v>
      </c>
      <c r="D115" s="37">
        <f t="shared" si="6"/>
        <v>6.1192411924120282E-3</v>
      </c>
      <c r="E115" s="38">
        <f t="shared" si="7"/>
        <v>1.0753457811332807</v>
      </c>
      <c r="F115" s="3">
        <v>2.9138000000000002</v>
      </c>
      <c r="G115" s="39">
        <f t="shared" si="8"/>
        <v>1.8277127380744447E-2</v>
      </c>
      <c r="H115" s="40">
        <f t="shared" si="9"/>
        <v>2.0753457811332807</v>
      </c>
      <c r="I115" s="41">
        <f t="shared" si="10"/>
        <v>1.4040069980092023</v>
      </c>
      <c r="J115" s="41">
        <f t="shared" si="11"/>
        <v>1.4040069980092023</v>
      </c>
    </row>
    <row r="116" spans="1:10" x14ac:dyDescent="0.2">
      <c r="A116" s="35">
        <v>37956</v>
      </c>
      <c r="B116" s="36">
        <v>5.1999999999999998E-3</v>
      </c>
      <c r="C116" s="4">
        <v>-1.0840108401083404E-3</v>
      </c>
      <c r="D116" s="37">
        <f t="shared" si="6"/>
        <v>6.2908301682040868E-3</v>
      </c>
      <c r="E116" s="38">
        <f t="shared" si="7"/>
        <v>1.0884014289826891</v>
      </c>
      <c r="F116" s="3">
        <v>2.9253</v>
      </c>
      <c r="G116" s="39">
        <f t="shared" si="8"/>
        <v>3.9467362207426188E-3</v>
      </c>
      <c r="H116" s="40">
        <f t="shared" si="9"/>
        <v>2.0884014289826891</v>
      </c>
      <c r="I116" s="41">
        <f t="shared" si="10"/>
        <v>1.4007364481765292</v>
      </c>
      <c r="J116" s="41">
        <f t="shared" si="11"/>
        <v>1.4007364481765294</v>
      </c>
    </row>
    <row r="117" spans="1:10" x14ac:dyDescent="0.2">
      <c r="A117" s="35">
        <v>37987</v>
      </c>
      <c r="B117" s="36">
        <v>7.6E-3</v>
      </c>
      <c r="C117" s="4">
        <v>4.8833423765597406E-3</v>
      </c>
      <c r="D117" s="37">
        <f t="shared" si="6"/>
        <v>2.7034557235423584E-3</v>
      </c>
      <c r="E117" s="38">
        <f t="shared" si="7"/>
        <v>1.0940473297789266</v>
      </c>
      <c r="F117" s="3">
        <v>2.8517999999999999</v>
      </c>
      <c r="G117" s="39">
        <f t="shared" si="8"/>
        <v>-2.512562814070356E-2</v>
      </c>
      <c r="H117" s="40">
        <f t="shared" si="9"/>
        <v>2.0940473297789266</v>
      </c>
      <c r="I117" s="41">
        <f t="shared" si="10"/>
        <v>1.3618603359366623</v>
      </c>
      <c r="J117" s="41">
        <f t="shared" si="11"/>
        <v>1.3618603359366626</v>
      </c>
    </row>
    <row r="118" spans="1:10" x14ac:dyDescent="0.2">
      <c r="A118" s="35">
        <v>38018</v>
      </c>
      <c r="B118" s="36">
        <v>6.0999999999999995E-3</v>
      </c>
      <c r="C118" s="4">
        <v>5.3995680345573227E-3</v>
      </c>
      <c r="D118" s="37">
        <f t="shared" si="6"/>
        <v>6.9667024704611613E-4</v>
      </c>
      <c r="E118" s="38">
        <f t="shared" si="7"/>
        <v>1.0955061902494898</v>
      </c>
      <c r="F118" s="3">
        <v>2.9302999999999999</v>
      </c>
      <c r="G118" s="39">
        <f t="shared" si="8"/>
        <v>2.7526474507328709E-2</v>
      </c>
      <c r="H118" s="40">
        <f t="shared" si="9"/>
        <v>2.0955061902494898</v>
      </c>
      <c r="I118" s="41">
        <f t="shared" si="10"/>
        <v>1.3983733446528832</v>
      </c>
      <c r="J118" s="41">
        <f t="shared" si="11"/>
        <v>1.3983733446528828</v>
      </c>
    </row>
    <row r="119" spans="1:10" x14ac:dyDescent="0.2">
      <c r="A119" s="35">
        <v>38047</v>
      </c>
      <c r="B119" s="36">
        <v>4.6999999999999993E-3</v>
      </c>
      <c r="C119" s="4">
        <v>6.4446831364124435E-3</v>
      </c>
      <c r="D119" s="37">
        <f t="shared" si="6"/>
        <v>-1.7335112059765345E-3</v>
      </c>
      <c r="E119" s="38">
        <f t="shared" si="7"/>
        <v>1.0918736067864989</v>
      </c>
      <c r="F119" s="3">
        <v>2.9055</v>
      </c>
      <c r="G119" s="39">
        <f t="shared" si="8"/>
        <v>-8.4632972733167024E-3</v>
      </c>
      <c r="H119" s="40">
        <f t="shared" si="9"/>
        <v>2.0918736067864989</v>
      </c>
      <c r="I119" s="41">
        <f t="shared" si="10"/>
        <v>1.3889462492255353</v>
      </c>
      <c r="J119" s="41">
        <f t="shared" si="11"/>
        <v>1.3889462492255351</v>
      </c>
    </row>
    <row r="120" spans="1:10" x14ac:dyDescent="0.2">
      <c r="A120" s="35">
        <v>38078</v>
      </c>
      <c r="B120" s="36">
        <v>3.7000000000000002E-3</v>
      </c>
      <c r="C120" s="4">
        <v>3.2017075773744796E-3</v>
      </c>
      <c r="D120" s="37">
        <f t="shared" si="6"/>
        <v>4.9670212765962063E-4</v>
      </c>
      <c r="E120" s="38">
        <f t="shared" si="7"/>
        <v>1.0929126448577846</v>
      </c>
      <c r="F120" s="3">
        <v>2.9060000000000001</v>
      </c>
      <c r="G120" s="39">
        <f t="shared" si="8"/>
        <v>1.7208742040962554E-4</v>
      </c>
      <c r="H120" s="40">
        <f t="shared" si="9"/>
        <v>2.0929126448577846</v>
      </c>
      <c r="I120" s="41">
        <f t="shared" si="10"/>
        <v>1.3884956006835467</v>
      </c>
      <c r="J120" s="41">
        <f t="shared" si="11"/>
        <v>1.3884956006835467</v>
      </c>
    </row>
    <row r="121" spans="1:10" x14ac:dyDescent="0.2">
      <c r="A121" s="35">
        <v>38108</v>
      </c>
      <c r="B121" s="36">
        <v>5.1000000000000004E-3</v>
      </c>
      <c r="C121" s="4">
        <v>5.8510638297872841E-3</v>
      </c>
      <c r="D121" s="37">
        <f t="shared" si="6"/>
        <v>-7.4669487043887983E-4</v>
      </c>
      <c r="E121" s="38">
        <f t="shared" si="7"/>
        <v>1.0913498777215924</v>
      </c>
      <c r="F121" s="3">
        <v>3.1004</v>
      </c>
      <c r="G121" s="39">
        <f t="shared" si="8"/>
        <v>6.6896077081899485E-2</v>
      </c>
      <c r="H121" s="40">
        <f t="shared" si="9"/>
        <v>2.0913498777215924</v>
      </c>
      <c r="I121" s="41">
        <f t="shared" si="10"/>
        <v>1.4824874752079795</v>
      </c>
      <c r="J121" s="41">
        <f t="shared" si="11"/>
        <v>1.4824874752079791</v>
      </c>
    </row>
    <row r="122" spans="1:10" x14ac:dyDescent="0.2">
      <c r="A122" s="35">
        <v>38139</v>
      </c>
      <c r="B122" s="36">
        <v>7.0999999999999995E-3</v>
      </c>
      <c r="C122" s="4">
        <v>3.1729243786355887E-3</v>
      </c>
      <c r="D122" s="37">
        <f t="shared" si="6"/>
        <v>3.9146547179758073E-3</v>
      </c>
      <c r="E122" s="38">
        <f t="shared" si="7"/>
        <v>1.0995367903873534</v>
      </c>
      <c r="F122" s="3">
        <v>3.1291000000000002</v>
      </c>
      <c r="G122" s="39">
        <f t="shared" si="8"/>
        <v>9.2568700812798894E-3</v>
      </c>
      <c r="H122" s="40">
        <f t="shared" si="9"/>
        <v>2.0995367903873534</v>
      </c>
      <c r="I122" s="41">
        <f t="shared" si="10"/>
        <v>1.4903763603126468</v>
      </c>
      <c r="J122" s="41">
        <f t="shared" si="11"/>
        <v>1.4903763603126468</v>
      </c>
    </row>
    <row r="123" spans="1:10" x14ac:dyDescent="0.2">
      <c r="A123" s="35">
        <v>38169</v>
      </c>
      <c r="B123" s="36">
        <v>9.1000000000000004E-3</v>
      </c>
      <c r="C123" s="4">
        <v>-1.581444385872377E-3</v>
      </c>
      <c r="D123" s="37">
        <f t="shared" si="6"/>
        <v>1.0698363252376053E-2</v>
      </c>
      <c r="E123" s="38">
        <f t="shared" si="7"/>
        <v>1.1219983976326451</v>
      </c>
      <c r="F123" s="3">
        <v>3.0367999999999999</v>
      </c>
      <c r="G123" s="39">
        <f t="shared" si="8"/>
        <v>-2.9497299542999671E-2</v>
      </c>
      <c r="H123" s="40">
        <f t="shared" si="9"/>
        <v>2.1219983976326451</v>
      </c>
      <c r="I123" s="41">
        <f t="shared" si="10"/>
        <v>1.4311038139274423</v>
      </c>
      <c r="J123" s="41">
        <f t="shared" si="11"/>
        <v>1.4311038139274426</v>
      </c>
    </row>
    <row r="124" spans="1:10" x14ac:dyDescent="0.2">
      <c r="A124" s="35">
        <v>38200</v>
      </c>
      <c r="B124" s="36">
        <v>6.8999999999999999E-3</v>
      </c>
      <c r="C124" s="4">
        <v>5.2798310454060804E-4</v>
      </c>
      <c r="D124" s="37">
        <f t="shared" si="6"/>
        <v>6.3686543535619311E-3</v>
      </c>
      <c r="E124" s="38">
        <f t="shared" si="7"/>
        <v>1.1355126719659796</v>
      </c>
      <c r="F124" s="3">
        <v>3.0028999999999999</v>
      </c>
      <c r="G124" s="39">
        <f t="shared" si="8"/>
        <v>-1.116306638566914E-2</v>
      </c>
      <c r="H124" s="40">
        <f t="shared" si="9"/>
        <v>2.1355126719659796</v>
      </c>
      <c r="I124" s="41">
        <f t="shared" si="10"/>
        <v>1.4061728780262834</v>
      </c>
      <c r="J124" s="41">
        <f t="shared" si="11"/>
        <v>1.4061728780262832</v>
      </c>
    </row>
    <row r="125" spans="1:10" x14ac:dyDescent="0.2">
      <c r="A125" s="35">
        <v>38231</v>
      </c>
      <c r="B125" s="36">
        <v>3.3E-3</v>
      </c>
      <c r="C125" s="4">
        <v>2.1108179419524475E-3</v>
      </c>
      <c r="D125" s="37">
        <f t="shared" si="6"/>
        <v>1.1866771985256097E-3</v>
      </c>
      <c r="E125" s="38">
        <f t="shared" si="7"/>
        <v>1.1380468361609641</v>
      </c>
      <c r="F125" s="3">
        <v>2.8910999999999998</v>
      </c>
      <c r="G125" s="39">
        <f t="shared" si="8"/>
        <v>-3.7230677012221561E-2</v>
      </c>
      <c r="H125" s="40">
        <f t="shared" si="9"/>
        <v>2.1380468361609641</v>
      </c>
      <c r="I125" s="41">
        <f t="shared" si="10"/>
        <v>1.3522154665195283</v>
      </c>
      <c r="J125" s="41">
        <f t="shared" si="11"/>
        <v>1.3522154665195285</v>
      </c>
    </row>
    <row r="126" spans="1:10" x14ac:dyDescent="0.2">
      <c r="A126" s="35">
        <v>38261</v>
      </c>
      <c r="B126" s="36">
        <v>4.4000000000000003E-3</v>
      </c>
      <c r="C126" s="4">
        <v>5.26592943654558E-3</v>
      </c>
      <c r="D126" s="37">
        <f t="shared" si="6"/>
        <v>-8.6139339968571704E-4</v>
      </c>
      <c r="E126" s="38">
        <f t="shared" si="7"/>
        <v>1.1362051367280763</v>
      </c>
      <c r="F126" s="3">
        <v>2.8529</v>
      </c>
      <c r="G126" s="39">
        <f t="shared" si="8"/>
        <v>-1.3212963923765969E-2</v>
      </c>
      <c r="H126" s="40">
        <f t="shared" si="9"/>
        <v>2.1362051367280763</v>
      </c>
      <c r="I126" s="41">
        <f t="shared" si="10"/>
        <v>1.3354990824381459</v>
      </c>
      <c r="J126" s="41">
        <f t="shared" si="11"/>
        <v>1.3354990824381461</v>
      </c>
    </row>
    <row r="127" spans="1:10" x14ac:dyDescent="0.2">
      <c r="A127" s="35">
        <v>38292</v>
      </c>
      <c r="B127" s="36">
        <v>6.8999999999999999E-3</v>
      </c>
      <c r="C127" s="4">
        <v>5.238344683080598E-4</v>
      </c>
      <c r="D127" s="37">
        <f t="shared" si="6"/>
        <v>6.3728272251306617E-3</v>
      </c>
      <c r="E127" s="38">
        <f t="shared" si="7"/>
        <v>1.1498188029818808</v>
      </c>
      <c r="F127" s="3">
        <v>2.786</v>
      </c>
      <c r="G127" s="39">
        <f t="shared" si="8"/>
        <v>-2.3449822987135882E-2</v>
      </c>
      <c r="H127" s="40">
        <f t="shared" si="9"/>
        <v>2.1498188029818808</v>
      </c>
      <c r="I127" s="41">
        <f t="shared" si="10"/>
        <v>1.2959231708903614</v>
      </c>
      <c r="J127" s="41">
        <f t="shared" si="11"/>
        <v>1.2959231708903614</v>
      </c>
    </row>
    <row r="128" spans="1:10" x14ac:dyDescent="0.2">
      <c r="A128" s="35">
        <v>38322</v>
      </c>
      <c r="B128" s="36">
        <v>8.6E-3</v>
      </c>
      <c r="C128" s="4">
        <v>-3.6649214659685292E-3</v>
      </c>
      <c r="D128" s="37">
        <f t="shared" si="6"/>
        <v>1.2310036784025202E-2</v>
      </c>
      <c r="E128" s="38">
        <f t="shared" si="7"/>
        <v>1.1762831515255767</v>
      </c>
      <c r="F128" s="3">
        <v>2.7181999999999999</v>
      </c>
      <c r="G128" s="39">
        <f t="shared" si="8"/>
        <v>-2.4335965541995724E-2</v>
      </c>
      <c r="H128" s="40">
        <f t="shared" si="9"/>
        <v>2.1762831515255767</v>
      </c>
      <c r="I128" s="41">
        <f t="shared" si="10"/>
        <v>1.2490102669289789</v>
      </c>
      <c r="J128" s="41">
        <f t="shared" si="11"/>
        <v>1.2490102669289789</v>
      </c>
    </row>
    <row r="129" spans="1:10" x14ac:dyDescent="0.2">
      <c r="A129" s="35">
        <v>38353</v>
      </c>
      <c r="B129" s="36">
        <v>5.7999999999999996E-3</v>
      </c>
      <c r="C129" s="4">
        <v>2.1019442984759884E-3</v>
      </c>
      <c r="D129" s="37">
        <f t="shared" si="6"/>
        <v>3.690298898794131E-3</v>
      </c>
      <c r="E129" s="38">
        <f t="shared" si="7"/>
        <v>1.1843142868431156</v>
      </c>
      <c r="F129" s="3">
        <v>2.6930000000000001</v>
      </c>
      <c r="G129" s="39">
        <f t="shared" si="8"/>
        <v>-9.2708409977190383E-3</v>
      </c>
      <c r="H129" s="40">
        <f t="shared" si="9"/>
        <v>2.1843142868431156</v>
      </c>
      <c r="I129" s="41">
        <f t="shared" si="10"/>
        <v>1.2328811912373945</v>
      </c>
      <c r="J129" s="41">
        <f t="shared" si="11"/>
        <v>1.2328811912373945</v>
      </c>
    </row>
    <row r="130" spans="1:10" x14ac:dyDescent="0.2">
      <c r="A130" s="35">
        <v>38384</v>
      </c>
      <c r="B130" s="36">
        <v>5.8999999999999999E-3</v>
      </c>
      <c r="C130" s="4">
        <v>5.7682223387520715E-3</v>
      </c>
      <c r="D130" s="37">
        <f t="shared" si="6"/>
        <v>1.3102189781011297E-4</v>
      </c>
      <c r="E130" s="38">
        <f t="shared" si="7"/>
        <v>1.1846004798463916</v>
      </c>
      <c r="F130" s="3">
        <v>2.5977999999999999</v>
      </c>
      <c r="G130" s="39">
        <f t="shared" si="8"/>
        <v>-3.5350909766060222E-2</v>
      </c>
      <c r="H130" s="40">
        <f t="shared" si="9"/>
        <v>2.1846004798463916</v>
      </c>
      <c r="I130" s="41">
        <f t="shared" si="10"/>
        <v>1.1891419158631065</v>
      </c>
      <c r="J130" s="41">
        <f t="shared" si="11"/>
        <v>1.1891419158631065</v>
      </c>
    </row>
    <row r="131" spans="1:10" x14ac:dyDescent="0.2">
      <c r="A131" s="35">
        <v>38412</v>
      </c>
      <c r="B131" s="36">
        <v>6.0999999999999995E-3</v>
      </c>
      <c r="C131" s="4">
        <v>7.8206465067778286E-3</v>
      </c>
      <c r="D131" s="37">
        <f t="shared" si="6"/>
        <v>-1.7072943610967339E-3</v>
      </c>
      <c r="E131" s="38">
        <f t="shared" si="7"/>
        <v>1.1808707237659006</v>
      </c>
      <c r="F131" s="3">
        <v>2.7046999999999999</v>
      </c>
      <c r="G131" s="39">
        <f t="shared" si="8"/>
        <v>4.1150204018785129E-2</v>
      </c>
      <c r="H131" s="40">
        <f t="shared" si="9"/>
        <v>2.1808707237659006</v>
      </c>
      <c r="I131" s="41">
        <f t="shared" si="10"/>
        <v>1.2401927223497031</v>
      </c>
      <c r="J131" s="41">
        <f t="shared" si="11"/>
        <v>1.2401927223497031</v>
      </c>
    </row>
    <row r="132" spans="1:10" x14ac:dyDescent="0.2">
      <c r="A132" s="35">
        <v>38443</v>
      </c>
      <c r="B132" s="36">
        <v>8.6999999999999994E-3</v>
      </c>
      <c r="C132" s="4">
        <v>6.7252974650799935E-3</v>
      </c>
      <c r="D132" s="37">
        <f t="shared" ref="D132:D195" si="12">(1+B132)/(1+C132)-1</f>
        <v>1.9615107913670826E-3</v>
      </c>
      <c r="E132" s="38">
        <f t="shared" ref="E132:E195" si="13">((1+D132)*(1+E131))-1</f>
        <v>1.1851485252251441</v>
      </c>
      <c r="F132" s="3">
        <v>2.5792000000000002</v>
      </c>
      <c r="G132" s="39">
        <f t="shared" ref="G132:G195" si="14">(F132-F131)/F131</f>
        <v>-4.6400709875401978E-2</v>
      </c>
      <c r="H132" s="40">
        <f t="shared" ref="H132:H195" si="15">F$2*(1+E132)</f>
        <v>2.1851485252251441</v>
      </c>
      <c r="I132" s="41">
        <f t="shared" ref="I132:I195" si="16">(F132/H132)*F$2</f>
        <v>1.180331666349433</v>
      </c>
      <c r="J132" s="41">
        <f t="shared" ref="J132:J195" si="17">(1+G132)/(1+D132)*I131</f>
        <v>1.1803316663494328</v>
      </c>
    </row>
    <row r="133" spans="1:10" x14ac:dyDescent="0.2">
      <c r="A133" s="35">
        <v>38473</v>
      </c>
      <c r="B133" s="36">
        <v>4.8999999999999998E-3</v>
      </c>
      <c r="C133" s="4">
        <v>-1.0277492291880241E-3</v>
      </c>
      <c r="D133" s="37">
        <f t="shared" si="12"/>
        <v>5.9338477366253084E-3</v>
      </c>
      <c r="E133" s="38">
        <f t="shared" si="13"/>
        <v>1.1981148638557415</v>
      </c>
      <c r="F133" s="3">
        <v>2.4527999999999999</v>
      </c>
      <c r="G133" s="39">
        <f t="shared" si="14"/>
        <v>-4.90074441687346E-2</v>
      </c>
      <c r="H133" s="40">
        <f t="shared" si="15"/>
        <v>2.1981148638557415</v>
      </c>
      <c r="I133" s="41">
        <f t="shared" si="16"/>
        <v>1.1158652536007658</v>
      </c>
      <c r="J133" s="41">
        <f t="shared" si="17"/>
        <v>1.1158652536007658</v>
      </c>
    </row>
    <row r="134" spans="1:10" x14ac:dyDescent="0.2">
      <c r="A134" s="35">
        <v>38504</v>
      </c>
      <c r="B134" s="36">
        <v>-2.0000000000000001E-4</v>
      </c>
      <c r="C134" s="4">
        <v>5.1440329218110925E-4</v>
      </c>
      <c r="D134" s="37">
        <f t="shared" si="12"/>
        <v>-7.1403598971719884E-4</v>
      </c>
      <c r="E134" s="38">
        <f t="shared" si="13"/>
        <v>1.1965453307334162</v>
      </c>
      <c r="F134" s="3">
        <v>2.4135</v>
      </c>
      <c r="G134" s="39">
        <f t="shared" si="14"/>
        <v>-1.6022504892367864E-2</v>
      </c>
      <c r="H134" s="40">
        <f t="shared" si="15"/>
        <v>2.1965453307334162</v>
      </c>
      <c r="I134" s="41">
        <f t="shared" si="16"/>
        <v>1.098770859053541</v>
      </c>
      <c r="J134" s="41">
        <f t="shared" si="17"/>
        <v>1.098770859053541</v>
      </c>
    </row>
    <row r="135" spans="1:10" x14ac:dyDescent="0.2">
      <c r="A135" s="35">
        <v>38534</v>
      </c>
      <c r="B135" s="36">
        <v>2.5000000000000001E-3</v>
      </c>
      <c r="C135" s="4">
        <v>4.6272493573265017E-3</v>
      </c>
      <c r="D135" s="37">
        <f t="shared" si="12"/>
        <v>-2.1174513817809881E-3</v>
      </c>
      <c r="E135" s="38">
        <f t="shared" si="13"/>
        <v>1.1918942527877103</v>
      </c>
      <c r="F135" s="3">
        <v>2.3734999999999999</v>
      </c>
      <c r="G135" s="39">
        <f t="shared" si="14"/>
        <v>-1.6573441060700241E-2</v>
      </c>
      <c r="H135" s="40">
        <f t="shared" si="15"/>
        <v>2.1918942527877103</v>
      </c>
      <c r="I135" s="41">
        <f t="shared" si="16"/>
        <v>1.0828533342707198</v>
      </c>
      <c r="J135" s="41">
        <f t="shared" si="17"/>
        <v>1.0828533342707198</v>
      </c>
    </row>
    <row r="136" spans="1:10" x14ac:dyDescent="0.2">
      <c r="A136" s="35">
        <v>38565</v>
      </c>
      <c r="B136" s="36">
        <v>1.7000000000000001E-3</v>
      </c>
      <c r="C136" s="4">
        <v>5.1177072671442225E-3</v>
      </c>
      <c r="D136" s="37">
        <f t="shared" si="12"/>
        <v>-3.4003054989815151E-3</v>
      </c>
      <c r="E136" s="38">
        <f t="shared" si="13"/>
        <v>1.1844411427067705</v>
      </c>
      <c r="F136" s="3">
        <v>2.3605999999999998</v>
      </c>
      <c r="G136" s="39">
        <f t="shared" si="14"/>
        <v>-5.435011586265066E-3</v>
      </c>
      <c r="H136" s="40">
        <f t="shared" si="15"/>
        <v>2.1844411427067705</v>
      </c>
      <c r="I136" s="41">
        <f t="shared" si="16"/>
        <v>1.0806425285851138</v>
      </c>
      <c r="J136" s="41">
        <f t="shared" si="17"/>
        <v>1.080642528585114</v>
      </c>
    </row>
    <row r="137" spans="1:10" x14ac:dyDescent="0.2">
      <c r="A137" s="35">
        <v>38596</v>
      </c>
      <c r="B137" s="36">
        <v>3.4999999999999996E-3</v>
      </c>
      <c r="C137" s="4">
        <v>1.2219959266802416E-2</v>
      </c>
      <c r="D137" s="37">
        <f t="shared" si="12"/>
        <v>-8.6146881287725297E-3</v>
      </c>
      <c r="E137" s="38">
        <f t="shared" si="13"/>
        <v>1.1656228635266923</v>
      </c>
      <c r="F137" s="3">
        <v>2.2944</v>
      </c>
      <c r="G137" s="39">
        <f t="shared" si="14"/>
        <v>-2.8043717698890035E-2</v>
      </c>
      <c r="H137" s="40">
        <f t="shared" si="15"/>
        <v>2.1656228635266923</v>
      </c>
      <c r="I137" s="41">
        <f t="shared" si="16"/>
        <v>1.0594642486658992</v>
      </c>
      <c r="J137" s="41">
        <f t="shared" si="17"/>
        <v>1.0594642486658992</v>
      </c>
    </row>
    <row r="138" spans="1:10" x14ac:dyDescent="0.2">
      <c r="A138" s="35">
        <v>38626</v>
      </c>
      <c r="B138" s="36">
        <v>7.4999999999999997E-3</v>
      </c>
      <c r="C138" s="4">
        <v>2.012072434607548E-3</v>
      </c>
      <c r="D138" s="37">
        <f t="shared" si="12"/>
        <v>5.4769076305223319E-3</v>
      </c>
      <c r="E138" s="38">
        <f t="shared" si="13"/>
        <v>1.1774837799127753</v>
      </c>
      <c r="F138" s="3">
        <v>2.2565</v>
      </c>
      <c r="G138" s="39">
        <f t="shared" si="14"/>
        <v>-1.6518479776847998E-2</v>
      </c>
      <c r="H138" s="40">
        <f t="shared" si="15"/>
        <v>2.1774837799127753</v>
      </c>
      <c r="I138" s="41">
        <f t="shared" si="16"/>
        <v>1.0362878570284413</v>
      </c>
      <c r="J138" s="41">
        <f t="shared" si="17"/>
        <v>1.0362878570284415</v>
      </c>
    </row>
    <row r="139" spans="1:10" x14ac:dyDescent="0.2">
      <c r="A139" s="35">
        <v>38657</v>
      </c>
      <c r="B139" s="36">
        <v>5.5000000000000005E-3</v>
      </c>
      <c r="C139" s="4">
        <v>-8.0321285140562138E-3</v>
      </c>
      <c r="D139" s="37">
        <f t="shared" si="12"/>
        <v>1.3641700404858348E-2</v>
      </c>
      <c r="E139" s="38">
        <f t="shared" si="13"/>
        <v>1.2071883612747838</v>
      </c>
      <c r="F139" s="3">
        <v>2.2107999999999999</v>
      </c>
      <c r="G139" s="39">
        <f t="shared" si="14"/>
        <v>-2.0252603589629992E-2</v>
      </c>
      <c r="H139" s="40">
        <f t="shared" si="15"/>
        <v>2.2071883612747838</v>
      </c>
      <c r="I139" s="41">
        <f t="shared" si="16"/>
        <v>1.001636307434645</v>
      </c>
      <c r="J139" s="41">
        <f t="shared" si="17"/>
        <v>1.001636307434645</v>
      </c>
    </row>
    <row r="140" spans="1:10" x14ac:dyDescent="0.2">
      <c r="A140" s="35">
        <v>38687</v>
      </c>
      <c r="B140" s="36">
        <v>3.5999999999999999E-3</v>
      </c>
      <c r="C140" s="4">
        <v>-4.0485829959513442E-3</v>
      </c>
      <c r="D140" s="37">
        <f t="shared" si="12"/>
        <v>7.6796747967480261E-3</v>
      </c>
      <c r="E140" s="38">
        <f t="shared" si="13"/>
        <v>1.2241388501045414</v>
      </c>
      <c r="F140" s="3">
        <v>2.2854999999999999</v>
      </c>
      <c r="G140" s="39">
        <f t="shared" si="14"/>
        <v>3.3788673783245883E-2</v>
      </c>
      <c r="H140" s="40">
        <f t="shared" si="15"/>
        <v>2.2241388501045414</v>
      </c>
      <c r="I140" s="41">
        <f t="shared" si="16"/>
        <v>1.0275887226611657</v>
      </c>
      <c r="J140" s="41">
        <f t="shared" si="17"/>
        <v>1.0275887226611657</v>
      </c>
    </row>
    <row r="141" spans="1:10" x14ac:dyDescent="0.2">
      <c r="A141" s="35">
        <v>38718</v>
      </c>
      <c r="B141" s="36">
        <v>5.8999999999999999E-3</v>
      </c>
      <c r="C141" s="4">
        <v>7.6219512195121464E-3</v>
      </c>
      <c r="D141" s="37">
        <f t="shared" si="12"/>
        <v>-1.708925869894018E-3</v>
      </c>
      <c r="E141" s="38">
        <f t="shared" si="13"/>
        <v>1.2203379616853613</v>
      </c>
      <c r="F141" s="3">
        <v>2.2738999999999998</v>
      </c>
      <c r="G141" s="39">
        <f t="shared" si="14"/>
        <v>-5.0754758258586986E-3</v>
      </c>
      <c r="H141" s="40">
        <f t="shared" si="15"/>
        <v>2.2203379616853613</v>
      </c>
      <c r="I141" s="41">
        <f t="shared" si="16"/>
        <v>1.0241233718645164</v>
      </c>
      <c r="J141" s="41">
        <f t="shared" si="17"/>
        <v>1.0241233718645164</v>
      </c>
    </row>
    <row r="142" spans="1:10" x14ac:dyDescent="0.2">
      <c r="A142" s="35">
        <v>38749</v>
      </c>
      <c r="B142" s="36">
        <v>4.0999999999999995E-3</v>
      </c>
      <c r="C142" s="4">
        <v>2.0171457387794245E-3</v>
      </c>
      <c r="D142" s="37">
        <f t="shared" si="12"/>
        <v>2.0786612984400321E-3</v>
      </c>
      <c r="E142" s="38">
        <f t="shared" si="13"/>
        <v>1.224953292275774</v>
      </c>
      <c r="F142" s="3">
        <v>2.1619000000000002</v>
      </c>
      <c r="G142" s="39">
        <f t="shared" si="14"/>
        <v>-4.9254584634328538E-2</v>
      </c>
      <c r="H142" s="40">
        <f t="shared" si="15"/>
        <v>2.224953292275774</v>
      </c>
      <c r="I142" s="41">
        <f t="shared" si="16"/>
        <v>0.97166084677162801</v>
      </c>
      <c r="J142" s="41">
        <f t="shared" si="17"/>
        <v>0.97166084677162801</v>
      </c>
    </row>
    <row r="143" spans="1:10" x14ac:dyDescent="0.2">
      <c r="A143" s="35">
        <v>38777</v>
      </c>
      <c r="B143" s="36">
        <v>4.3E-3</v>
      </c>
      <c r="C143" s="4">
        <v>5.5359838953197293E-3</v>
      </c>
      <c r="D143" s="37">
        <f t="shared" si="12"/>
        <v>-1.2291791791793072E-3</v>
      </c>
      <c r="E143" s="38">
        <f t="shared" si="13"/>
        <v>1.2222184260142623</v>
      </c>
      <c r="F143" s="3">
        <v>2.1520000000000001</v>
      </c>
      <c r="G143" s="39">
        <f t="shared" si="14"/>
        <v>-4.5793052407604512E-3</v>
      </c>
      <c r="H143" s="40">
        <f t="shared" si="15"/>
        <v>2.2222184260142623</v>
      </c>
      <c r="I143" s="41">
        <f t="shared" si="16"/>
        <v>0.9684016543143309</v>
      </c>
      <c r="J143" s="41">
        <f t="shared" si="17"/>
        <v>0.9684016543143309</v>
      </c>
    </row>
    <row r="144" spans="1:10" x14ac:dyDescent="0.2">
      <c r="A144" s="35">
        <v>38808</v>
      </c>
      <c r="B144" s="36">
        <v>2.0999999999999999E-3</v>
      </c>
      <c r="C144" s="4">
        <v>8.5085085085083723E-3</v>
      </c>
      <c r="D144" s="37">
        <f t="shared" si="12"/>
        <v>-6.3544416873447807E-3</v>
      </c>
      <c r="E144" s="38">
        <f t="shared" si="13"/>
        <v>1.2080974686096115</v>
      </c>
      <c r="F144" s="3">
        <v>2.1293000000000002</v>
      </c>
      <c r="G144" s="39">
        <f t="shared" si="14"/>
        <v>-1.0548327137546441E-2</v>
      </c>
      <c r="H144" s="40">
        <f t="shared" si="15"/>
        <v>2.2080974686096115</v>
      </c>
      <c r="I144" s="41">
        <f t="shared" si="16"/>
        <v>0.96431431595307782</v>
      </c>
      <c r="J144" s="41">
        <f t="shared" si="17"/>
        <v>0.96431431595307782</v>
      </c>
    </row>
    <row r="145" spans="1:10" x14ac:dyDescent="0.2">
      <c r="A145" s="35">
        <v>38838</v>
      </c>
      <c r="B145" s="36">
        <v>1E-3</v>
      </c>
      <c r="C145" s="4">
        <v>4.9627791563275903E-3</v>
      </c>
      <c r="D145" s="37">
        <f t="shared" si="12"/>
        <v>-3.9432098765433965E-3</v>
      </c>
      <c r="E145" s="38">
        <f t="shared" si="13"/>
        <v>1.1993904768630195</v>
      </c>
      <c r="F145" s="3">
        <v>2.1781000000000001</v>
      </c>
      <c r="G145" s="39">
        <f t="shared" si="14"/>
        <v>2.291832996759496E-2</v>
      </c>
      <c r="H145" s="40">
        <f t="shared" si="15"/>
        <v>2.1993904768630195</v>
      </c>
      <c r="I145" s="41">
        <f t="shared" si="16"/>
        <v>0.99031982856751033</v>
      </c>
      <c r="J145" s="41">
        <f t="shared" si="17"/>
        <v>0.99031982856751022</v>
      </c>
    </row>
    <row r="146" spans="1:10" x14ac:dyDescent="0.2">
      <c r="A146" s="35">
        <v>38869</v>
      </c>
      <c r="B146" s="36">
        <v>-2.0999999999999999E-3</v>
      </c>
      <c r="C146" s="4">
        <v>1.9753086419753707E-3</v>
      </c>
      <c r="D146" s="37">
        <f t="shared" si="12"/>
        <v>-4.0672745194677562E-3</v>
      </c>
      <c r="E146" s="38">
        <f t="shared" si="13"/>
        <v>1.1904449520181144</v>
      </c>
      <c r="F146" s="3">
        <v>2.2483</v>
      </c>
      <c r="G146" s="39">
        <f t="shared" si="14"/>
        <v>3.2229925164133789E-2</v>
      </c>
      <c r="H146" s="40">
        <f t="shared" si="15"/>
        <v>2.1904449520181144</v>
      </c>
      <c r="I146" s="41">
        <f t="shared" si="16"/>
        <v>1.0264124637912413</v>
      </c>
      <c r="J146" s="41">
        <f t="shared" si="17"/>
        <v>1.0264124637912413</v>
      </c>
    </row>
    <row r="147" spans="1:10" x14ac:dyDescent="0.2">
      <c r="A147" s="35">
        <v>38899</v>
      </c>
      <c r="B147" s="36">
        <v>1.9E-3</v>
      </c>
      <c r="C147" s="4">
        <v>2.9571217348447476E-3</v>
      </c>
      <c r="D147" s="37">
        <f t="shared" si="12"/>
        <v>-1.0540049140048691E-3</v>
      </c>
      <c r="E147" s="38">
        <f t="shared" si="13"/>
        <v>1.1881362122748302</v>
      </c>
      <c r="F147" s="3">
        <v>2.1892999999999998</v>
      </c>
      <c r="G147" s="39">
        <f t="shared" si="14"/>
        <v>-2.6242049548547863E-2</v>
      </c>
      <c r="H147" s="40">
        <f t="shared" si="15"/>
        <v>2.1881362122748302</v>
      </c>
      <c r="I147" s="41">
        <f t="shared" si="16"/>
        <v>1.0005318625589399</v>
      </c>
      <c r="J147" s="41">
        <f t="shared" si="17"/>
        <v>1.0005318625589401</v>
      </c>
    </row>
    <row r="148" spans="1:10" x14ac:dyDescent="0.2">
      <c r="A148" s="35">
        <v>38930</v>
      </c>
      <c r="B148" s="36">
        <v>5.0000000000000001E-4</v>
      </c>
      <c r="C148" s="4">
        <v>1.9656019656020263E-3</v>
      </c>
      <c r="D148" s="37">
        <f t="shared" si="12"/>
        <v>-1.4627268268759819E-3</v>
      </c>
      <c r="E148" s="38">
        <f t="shared" si="13"/>
        <v>1.1849355667362769</v>
      </c>
      <c r="F148" s="3">
        <v>2.1558999999999999</v>
      </c>
      <c r="G148" s="39">
        <f t="shared" si="14"/>
        <v>-1.5256017905266468E-2</v>
      </c>
      <c r="H148" s="40">
        <f t="shared" si="15"/>
        <v>2.1849355667362769</v>
      </c>
      <c r="I148" s="41">
        <f t="shared" si="16"/>
        <v>0.98671101922714888</v>
      </c>
      <c r="J148" s="41">
        <f t="shared" si="17"/>
        <v>0.98671101922714888</v>
      </c>
    </row>
    <row r="149" spans="1:10" x14ac:dyDescent="0.2">
      <c r="A149" s="35">
        <v>38961</v>
      </c>
      <c r="B149" s="36">
        <v>2.0999999999999999E-3</v>
      </c>
      <c r="C149" s="4">
        <v>-4.9043648847474364E-3</v>
      </c>
      <c r="D149" s="37">
        <f t="shared" si="12"/>
        <v>7.0388861508132727E-3</v>
      </c>
      <c r="E149" s="38">
        <f t="shared" si="13"/>
        <v>1.200315079437396</v>
      </c>
      <c r="F149" s="3">
        <v>2.1686999999999999</v>
      </c>
      <c r="G149" s="39">
        <f t="shared" si="14"/>
        <v>5.9371956027644713E-3</v>
      </c>
      <c r="H149" s="40">
        <f t="shared" si="15"/>
        <v>2.200315079437396</v>
      </c>
      <c r="I149" s="41">
        <f t="shared" si="16"/>
        <v>0.98563156716379008</v>
      </c>
      <c r="J149" s="41">
        <f t="shared" si="17"/>
        <v>0.98563156716378997</v>
      </c>
    </row>
    <row r="150" spans="1:10" x14ac:dyDescent="0.2">
      <c r="A150" s="35">
        <v>38991</v>
      </c>
      <c r="B150" s="36">
        <v>3.3E-3</v>
      </c>
      <c r="C150" s="4">
        <v>-5.4213898472152966E-3</v>
      </c>
      <c r="D150" s="37">
        <f t="shared" si="12"/>
        <v>8.7689296333002265E-3</v>
      </c>
      <c r="E150" s="38">
        <f t="shared" si="13"/>
        <v>1.219609487540072</v>
      </c>
      <c r="F150" s="3">
        <v>2.1482999999999999</v>
      </c>
      <c r="G150" s="39">
        <f t="shared" si="14"/>
        <v>-9.4065569235025469E-3</v>
      </c>
      <c r="H150" s="40">
        <f t="shared" si="15"/>
        <v>2.219609487540072</v>
      </c>
      <c r="I150" s="41">
        <f t="shared" si="16"/>
        <v>0.96787295786021244</v>
      </c>
      <c r="J150" s="41">
        <f t="shared" si="17"/>
        <v>0.96787295786021244</v>
      </c>
    </row>
    <row r="151" spans="1:10" x14ac:dyDescent="0.2">
      <c r="A151" s="35">
        <v>39022</v>
      </c>
      <c r="B151" s="36">
        <v>3.0999999999999999E-3</v>
      </c>
      <c r="C151" s="4">
        <v>-1.4866204162538033E-3</v>
      </c>
      <c r="D151" s="37">
        <f t="shared" si="12"/>
        <v>4.5934491315138271E-3</v>
      </c>
      <c r="E151" s="38">
        <f t="shared" si="13"/>
        <v>1.2298051508129126</v>
      </c>
      <c r="F151" s="3">
        <v>2.1579000000000002</v>
      </c>
      <c r="G151" s="39">
        <f t="shared" si="14"/>
        <v>4.4686496299400809E-3</v>
      </c>
      <c r="H151" s="40">
        <f t="shared" si="15"/>
        <v>2.2298051508129126</v>
      </c>
      <c r="I151" s="41">
        <f t="shared" si="16"/>
        <v>0.96775272010350399</v>
      </c>
      <c r="J151" s="41">
        <f t="shared" si="17"/>
        <v>0.96775272010350377</v>
      </c>
    </row>
    <row r="152" spans="1:10" x14ac:dyDescent="0.2">
      <c r="A152" s="35">
        <v>39052</v>
      </c>
      <c r="B152" s="36">
        <v>4.7999999999999996E-3</v>
      </c>
      <c r="C152" s="4">
        <v>1.4888337468983437E-3</v>
      </c>
      <c r="D152" s="37">
        <f t="shared" si="12"/>
        <v>3.3062438057480659E-3</v>
      </c>
      <c r="E152" s="38">
        <f t="shared" si="13"/>
        <v>1.2371774302808132</v>
      </c>
      <c r="F152" s="3">
        <v>2.1499000000000001</v>
      </c>
      <c r="G152" s="39">
        <f t="shared" si="14"/>
        <v>-3.7073080309560249E-3</v>
      </c>
      <c r="H152" s="40">
        <f t="shared" si="15"/>
        <v>2.2371774302808132</v>
      </c>
      <c r="I152" s="41">
        <f t="shared" si="16"/>
        <v>0.96098770303173586</v>
      </c>
      <c r="J152" s="41">
        <f t="shared" si="17"/>
        <v>0.96098770303173608</v>
      </c>
    </row>
    <row r="153" spans="1:10" x14ac:dyDescent="0.2">
      <c r="A153" s="35">
        <v>39083</v>
      </c>
      <c r="B153" s="36">
        <v>4.4000000000000003E-3</v>
      </c>
      <c r="C153" s="4">
        <v>3.0525272547075044E-3</v>
      </c>
      <c r="D153" s="37">
        <f t="shared" si="12"/>
        <v>1.343372065449433E-3</v>
      </c>
      <c r="E153" s="38">
        <f t="shared" si="13"/>
        <v>1.2401827919461064</v>
      </c>
      <c r="F153" s="3">
        <v>2.1385000000000001</v>
      </c>
      <c r="G153" s="39">
        <f t="shared" si="14"/>
        <v>-5.3025722126610894E-3</v>
      </c>
      <c r="H153" s="40">
        <f t="shared" si="15"/>
        <v>2.2401827919461064</v>
      </c>
      <c r="I153" s="41">
        <f t="shared" si="16"/>
        <v>0.95460960047024923</v>
      </c>
      <c r="J153" s="41">
        <f t="shared" si="17"/>
        <v>0.95460960047024923</v>
      </c>
    </row>
    <row r="154" spans="1:10" x14ac:dyDescent="0.2">
      <c r="A154" s="35">
        <v>39114</v>
      </c>
      <c r="B154" s="36">
        <v>4.4000000000000003E-3</v>
      </c>
      <c r="C154" s="4">
        <v>5.3503675598767231E-3</v>
      </c>
      <c r="D154" s="37">
        <f t="shared" si="12"/>
        <v>-9.4530980496221328E-4</v>
      </c>
      <c r="E154" s="38">
        <f t="shared" si="13"/>
        <v>1.2380651251879722</v>
      </c>
      <c r="F154" s="3">
        <v>2.0962999999999998</v>
      </c>
      <c r="G154" s="39">
        <f t="shared" si="14"/>
        <v>-1.9733458031330482E-2</v>
      </c>
      <c r="H154" s="40">
        <f t="shared" si="15"/>
        <v>2.2380651251879722</v>
      </c>
      <c r="I154" s="41">
        <f t="shared" si="16"/>
        <v>0.93665728329685416</v>
      </c>
      <c r="J154" s="41">
        <f t="shared" si="17"/>
        <v>0.93665728329685416</v>
      </c>
    </row>
    <row r="155" spans="1:10" x14ac:dyDescent="0.2">
      <c r="A155" s="35">
        <v>39142</v>
      </c>
      <c r="B155" s="36">
        <v>3.7000000000000002E-3</v>
      </c>
      <c r="C155" s="4">
        <v>9.1056958510853381E-3</v>
      </c>
      <c r="D155" s="37">
        <f t="shared" si="12"/>
        <v>-5.3569173906268253E-3</v>
      </c>
      <c r="E155" s="38">
        <f t="shared" si="13"/>
        <v>1.2260759951974975</v>
      </c>
      <c r="F155" s="3">
        <v>2.0886999999999998</v>
      </c>
      <c r="G155" s="39">
        <f t="shared" si="14"/>
        <v>-3.6254352907503944E-3</v>
      </c>
      <c r="H155" s="40">
        <f t="shared" si="15"/>
        <v>2.2260759951974975</v>
      </c>
      <c r="I155" s="41">
        <f t="shared" si="16"/>
        <v>0.93828782328461802</v>
      </c>
      <c r="J155" s="41">
        <f t="shared" si="17"/>
        <v>0.93828782328461813</v>
      </c>
    </row>
    <row r="156" spans="1:10" x14ac:dyDescent="0.2">
      <c r="A156" s="35">
        <v>39173</v>
      </c>
      <c r="B156" s="36">
        <v>2.5000000000000001E-3</v>
      </c>
      <c r="C156" s="4">
        <v>6.4961626865089883E-3</v>
      </c>
      <c r="D156" s="37">
        <f t="shared" si="12"/>
        <v>-3.9703705137261736E-3</v>
      </c>
      <c r="E156" s="38">
        <f t="shared" si="13"/>
        <v>1.217237648704852</v>
      </c>
      <c r="F156" s="3">
        <v>2.032</v>
      </c>
      <c r="G156" s="39">
        <f t="shared" si="14"/>
        <v>-2.7146071719251093E-2</v>
      </c>
      <c r="H156" s="40">
        <f t="shared" si="15"/>
        <v>2.217237648704852</v>
      </c>
      <c r="I156" s="41">
        <f t="shared" si="16"/>
        <v>0.91645566328307015</v>
      </c>
      <c r="J156" s="41">
        <f t="shared" si="17"/>
        <v>0.91645566328307015</v>
      </c>
    </row>
    <row r="157" spans="1:10" x14ac:dyDescent="0.2">
      <c r="A157" s="35">
        <v>39203</v>
      </c>
      <c r="B157" s="36">
        <v>2.8000000000000004E-3</v>
      </c>
      <c r="C157" s="4">
        <v>6.110718674704696E-3</v>
      </c>
      <c r="D157" s="37">
        <f t="shared" si="12"/>
        <v>-3.2906106785800526E-3</v>
      </c>
      <c r="E157" s="38">
        <f t="shared" si="13"/>
        <v>1.2099415828210742</v>
      </c>
      <c r="F157" s="3">
        <v>1.9816</v>
      </c>
      <c r="G157" s="39">
        <f t="shared" si="14"/>
        <v>-2.4803149606299212E-2</v>
      </c>
      <c r="H157" s="40">
        <f t="shared" si="15"/>
        <v>2.2099415828210742</v>
      </c>
      <c r="I157" s="41">
        <f t="shared" si="16"/>
        <v>0.89667528562923027</v>
      </c>
      <c r="J157" s="41">
        <f t="shared" si="17"/>
        <v>0.89667528562923027</v>
      </c>
    </row>
    <row r="158" spans="1:10" x14ac:dyDescent="0.2">
      <c r="A158" s="35">
        <v>39234</v>
      </c>
      <c r="B158" s="36">
        <v>2.8000000000000004E-3</v>
      </c>
      <c r="C158" s="4">
        <v>1.9379751766057662E-3</v>
      </c>
      <c r="D158" s="37">
        <f t="shared" si="12"/>
        <v>8.6035747197055201E-4</v>
      </c>
      <c r="E158" s="38">
        <f t="shared" si="13"/>
        <v>1.2118429225744727</v>
      </c>
      <c r="F158" s="3">
        <v>1.9319</v>
      </c>
      <c r="G158" s="39">
        <f t="shared" si="14"/>
        <v>-2.5080742834073515E-2</v>
      </c>
      <c r="H158" s="40">
        <f t="shared" si="15"/>
        <v>2.2118429225744727</v>
      </c>
      <c r="I158" s="41">
        <f t="shared" si="16"/>
        <v>0.87343453745411836</v>
      </c>
      <c r="J158" s="41">
        <f t="shared" si="17"/>
        <v>0.87343453745411836</v>
      </c>
    </row>
    <row r="159" spans="1:10" x14ac:dyDescent="0.2">
      <c r="A159" s="35">
        <v>39264</v>
      </c>
      <c r="B159" s="36">
        <v>2.3999999999999998E-3</v>
      </c>
      <c r="C159" s="4">
        <v>-2.543772078021922E-4</v>
      </c>
      <c r="D159" s="37">
        <f t="shared" si="12"/>
        <v>2.6550525926671842E-3</v>
      </c>
      <c r="E159" s="38">
        <f t="shared" si="13"/>
        <v>1.2177154818606266</v>
      </c>
      <c r="F159" s="3">
        <v>1.8828</v>
      </c>
      <c r="G159" s="39">
        <f t="shared" si="14"/>
        <v>-2.5415394171540932E-2</v>
      </c>
      <c r="H159" s="40">
        <f t="shared" si="15"/>
        <v>2.2177154818606266</v>
      </c>
      <c r="I159" s="41">
        <f t="shared" si="16"/>
        <v>0.84898176317025209</v>
      </c>
      <c r="J159" s="41">
        <f t="shared" si="17"/>
        <v>0.84898176317025209</v>
      </c>
    </row>
    <row r="160" spans="1:10" x14ac:dyDescent="0.2">
      <c r="A160" s="35">
        <v>39295</v>
      </c>
      <c r="B160" s="36">
        <v>4.6999999999999993E-3</v>
      </c>
      <c r="C160" s="4">
        <v>-1.8339022270870142E-3</v>
      </c>
      <c r="D160" s="37">
        <f t="shared" si="12"/>
        <v>6.5459067801092452E-3</v>
      </c>
      <c r="E160" s="38">
        <f t="shared" si="13"/>
        <v>1.2322324406696912</v>
      </c>
      <c r="F160" s="3">
        <v>1.966</v>
      </c>
      <c r="G160" s="39">
        <f t="shared" si="14"/>
        <v>4.4189504992564237E-2</v>
      </c>
      <c r="H160" s="40">
        <f t="shared" si="15"/>
        <v>2.2322324406696912</v>
      </c>
      <c r="I160" s="41">
        <f t="shared" si="16"/>
        <v>0.88073265318650285</v>
      </c>
      <c r="J160" s="41">
        <f t="shared" si="17"/>
        <v>0.88073265318650285</v>
      </c>
    </row>
    <row r="161" spans="1:10" x14ac:dyDescent="0.2">
      <c r="A161" s="35">
        <v>39326</v>
      </c>
      <c r="B161" s="36">
        <v>1.8E-3</v>
      </c>
      <c r="C161" s="4">
        <v>2.755907405358915E-3</v>
      </c>
      <c r="D161" s="37">
        <f t="shared" si="12"/>
        <v>-9.5328025324958876E-4</v>
      </c>
      <c r="E161" s="38">
        <f t="shared" si="13"/>
        <v>1.2301044975633375</v>
      </c>
      <c r="F161" s="3">
        <v>1.8996</v>
      </c>
      <c r="G161" s="39">
        <f t="shared" si="14"/>
        <v>-3.3774160732451687E-2</v>
      </c>
      <c r="H161" s="40">
        <f t="shared" si="15"/>
        <v>2.2301044975633375</v>
      </c>
      <c r="I161" s="41">
        <f t="shared" si="16"/>
        <v>0.85179864982808917</v>
      </c>
      <c r="J161" s="41">
        <f t="shared" si="17"/>
        <v>0.85179864982808917</v>
      </c>
    </row>
    <row r="162" spans="1:10" x14ac:dyDescent="0.2">
      <c r="A162" s="35">
        <v>39356</v>
      </c>
      <c r="B162" s="36">
        <v>3.0000000000000001E-3</v>
      </c>
      <c r="C162" s="4">
        <v>2.1391913281212371E-3</v>
      </c>
      <c r="D162" s="37">
        <f t="shared" si="12"/>
        <v>8.5897116820454755E-4</v>
      </c>
      <c r="E162" s="38">
        <f t="shared" si="13"/>
        <v>1.2320200930288276</v>
      </c>
      <c r="F162" s="3">
        <v>1.8009999999999999</v>
      </c>
      <c r="G162" s="39">
        <f t="shared" si="14"/>
        <v>-5.1905664350389569E-2</v>
      </c>
      <c r="H162" s="40">
        <f t="shared" si="15"/>
        <v>2.2320200930288276</v>
      </c>
      <c r="I162" s="41">
        <f t="shared" si="16"/>
        <v>0.80689237772768518</v>
      </c>
      <c r="J162" s="41">
        <f t="shared" si="17"/>
        <v>0.80689237772768529</v>
      </c>
    </row>
    <row r="163" spans="1:10" x14ac:dyDescent="0.2">
      <c r="A163" s="35">
        <v>39387</v>
      </c>
      <c r="B163" s="36">
        <v>3.8E-3</v>
      </c>
      <c r="C163" s="4">
        <v>5.9396178734156813E-3</v>
      </c>
      <c r="D163" s="37">
        <f t="shared" si="12"/>
        <v>-2.1269843988637183E-3</v>
      </c>
      <c r="E163" s="38">
        <f t="shared" si="13"/>
        <v>1.2272726211130052</v>
      </c>
      <c r="F163" s="3">
        <v>1.7699</v>
      </c>
      <c r="G163" s="39">
        <f t="shared" si="14"/>
        <v>-1.7268184342032152E-2</v>
      </c>
      <c r="H163" s="40">
        <f t="shared" si="15"/>
        <v>2.2272726211130052</v>
      </c>
      <c r="I163" s="41">
        <f t="shared" si="16"/>
        <v>0.79464901746762884</v>
      </c>
      <c r="J163" s="41">
        <f t="shared" si="17"/>
        <v>0.79464901746762895</v>
      </c>
    </row>
    <row r="164" spans="1:10" x14ac:dyDescent="0.2">
      <c r="A164" s="35">
        <v>39417</v>
      </c>
      <c r="B164" s="36">
        <v>7.4000000000000003E-3</v>
      </c>
      <c r="C164" s="4">
        <v>-6.7086312964781403E-4</v>
      </c>
      <c r="D164" s="37">
        <f t="shared" si="12"/>
        <v>8.076281208935665E-3</v>
      </c>
      <c r="E164" s="38">
        <f t="shared" si="13"/>
        <v>1.2452607011300771</v>
      </c>
      <c r="F164" s="3">
        <v>1.786</v>
      </c>
      <c r="G164" s="39">
        <f t="shared" si="14"/>
        <v>9.0965591276343308E-3</v>
      </c>
      <c r="H164" s="40">
        <f t="shared" si="15"/>
        <v>2.2452607011300771</v>
      </c>
      <c r="I164" s="41">
        <f t="shared" si="16"/>
        <v>0.79545328482392996</v>
      </c>
      <c r="J164" s="41">
        <f t="shared" si="17"/>
        <v>0.79545328482392996</v>
      </c>
    </row>
    <row r="165" spans="1:10" x14ac:dyDescent="0.2">
      <c r="A165" s="35">
        <v>39448</v>
      </c>
      <c r="B165" s="36">
        <v>5.4000000000000003E-3</v>
      </c>
      <c r="C165" s="4">
        <v>4.9705764726046819E-3</v>
      </c>
      <c r="D165" s="37">
        <f t="shared" si="12"/>
        <v>4.2729960204668238E-4</v>
      </c>
      <c r="E165" s="38">
        <f t="shared" si="13"/>
        <v>1.2462201001341611</v>
      </c>
      <c r="F165" s="3">
        <v>1.7743</v>
      </c>
      <c r="G165" s="39">
        <f t="shared" si="14"/>
        <v>-6.5509518477043912E-3</v>
      </c>
      <c r="H165" s="40">
        <f t="shared" si="15"/>
        <v>2.2462201001341611</v>
      </c>
      <c r="I165" s="41">
        <f t="shared" si="16"/>
        <v>0.78990478265866537</v>
      </c>
      <c r="J165" s="41">
        <f t="shared" si="17"/>
        <v>0.78990478265866526</v>
      </c>
    </row>
    <row r="166" spans="1:10" x14ac:dyDescent="0.2">
      <c r="A166" s="35">
        <v>39479</v>
      </c>
      <c r="B166" s="36">
        <v>4.8999999999999998E-3</v>
      </c>
      <c r="C166" s="4">
        <v>2.9041121849535667E-3</v>
      </c>
      <c r="D166" s="37">
        <f t="shared" si="12"/>
        <v>1.9901083172328971E-3</v>
      </c>
      <c r="E166" s="38">
        <f t="shared" si="13"/>
        <v>1.2506903214377738</v>
      </c>
      <c r="F166" s="3">
        <v>1.7277</v>
      </c>
      <c r="G166" s="39">
        <f t="shared" si="14"/>
        <v>-2.6263878712731767E-2</v>
      </c>
      <c r="H166" s="40">
        <f t="shared" si="15"/>
        <v>2.2506903214377738</v>
      </c>
      <c r="I166" s="41">
        <f t="shared" si="16"/>
        <v>0.76763115011589866</v>
      </c>
      <c r="J166" s="41">
        <f t="shared" si="17"/>
        <v>0.76763115011589877</v>
      </c>
    </row>
    <row r="167" spans="1:10" x14ac:dyDescent="0.2">
      <c r="A167" s="35">
        <v>39508</v>
      </c>
      <c r="B167" s="36">
        <v>4.7999999999999996E-3</v>
      </c>
      <c r="C167" s="4">
        <v>8.6682129309896272E-3</v>
      </c>
      <c r="D167" s="37">
        <f t="shared" si="12"/>
        <v>-3.8349705893372388E-3</v>
      </c>
      <c r="E167" s="38">
        <f t="shared" si="13"/>
        <v>1.2420589902493542</v>
      </c>
      <c r="F167" s="3">
        <v>1.7076</v>
      </c>
      <c r="G167" s="39">
        <f t="shared" si="14"/>
        <v>-1.1633964229901029E-2</v>
      </c>
      <c r="H167" s="40">
        <f t="shared" si="15"/>
        <v>2.2420589902493542</v>
      </c>
      <c r="I167" s="41">
        <f t="shared" si="16"/>
        <v>0.76162135225982008</v>
      </c>
      <c r="J167" s="41">
        <f t="shared" si="17"/>
        <v>0.76162135225982019</v>
      </c>
    </row>
    <row r="168" spans="1:10" x14ac:dyDescent="0.2">
      <c r="A168" s="35">
        <v>39539</v>
      </c>
      <c r="B168" s="36">
        <v>5.5000000000000005E-3</v>
      </c>
      <c r="C168" s="4">
        <v>6.0647783897194163E-3</v>
      </c>
      <c r="D168" s="37">
        <f t="shared" si="12"/>
        <v>-5.6137378213694245E-4</v>
      </c>
      <c r="E168" s="38">
        <f t="shared" si="13"/>
        <v>1.2408003571142237</v>
      </c>
      <c r="F168" s="3">
        <v>1.6889000000000001</v>
      </c>
      <c r="G168" s="39">
        <f t="shared" si="14"/>
        <v>-1.0951042398688181E-2</v>
      </c>
      <c r="H168" s="40">
        <f t="shared" si="15"/>
        <v>2.2408003571142237</v>
      </c>
      <c r="I168" s="41">
        <f t="shared" si="16"/>
        <v>0.75370391415637805</v>
      </c>
      <c r="J168" s="41">
        <f t="shared" si="17"/>
        <v>0.75370391415637794</v>
      </c>
    </row>
    <row r="169" spans="1:10" x14ac:dyDescent="0.2">
      <c r="A169" s="35">
        <v>39569</v>
      </c>
      <c r="B169" s="36">
        <v>7.9000000000000008E-3</v>
      </c>
      <c r="C169" s="4">
        <v>8.4208860317562806E-3</v>
      </c>
      <c r="D169" s="37">
        <f t="shared" si="12"/>
        <v>-5.1653633812165367E-4</v>
      </c>
      <c r="E169" s="38">
        <f t="shared" si="13"/>
        <v>1.2396429023032982</v>
      </c>
      <c r="F169" s="3">
        <v>1.6605000000000001</v>
      </c>
      <c r="G169" s="39">
        <f t="shared" si="14"/>
        <v>-1.681567884421812E-2</v>
      </c>
      <c r="H169" s="40">
        <f t="shared" si="15"/>
        <v>2.2396429023032982</v>
      </c>
      <c r="I169" s="41">
        <f t="shared" si="16"/>
        <v>0.74141283786460122</v>
      </c>
      <c r="J169" s="41">
        <f t="shared" si="17"/>
        <v>0.74141283786460122</v>
      </c>
    </row>
    <row r="170" spans="1:10" x14ac:dyDescent="0.2">
      <c r="A170" s="35">
        <v>39600</v>
      </c>
      <c r="B170" s="36">
        <v>7.4000000000000003E-3</v>
      </c>
      <c r="C170" s="4">
        <v>1.0076996934894167E-2</v>
      </c>
      <c r="D170" s="37">
        <f t="shared" si="12"/>
        <v>-2.6502899709799355E-3</v>
      </c>
      <c r="E170" s="38">
        <f t="shared" si="13"/>
        <v>1.2337071991807473</v>
      </c>
      <c r="F170" s="3">
        <v>1.6189</v>
      </c>
      <c r="G170" s="39">
        <f t="shared" si="14"/>
        <v>-2.5052694971394205E-2</v>
      </c>
      <c r="H170" s="40">
        <f t="shared" si="15"/>
        <v>2.2337071991807473</v>
      </c>
      <c r="I170" s="41">
        <f t="shared" si="16"/>
        <v>0.7247592704154604</v>
      </c>
      <c r="J170" s="41">
        <f t="shared" si="17"/>
        <v>0.72475927041546051</v>
      </c>
    </row>
    <row r="171" spans="1:10" x14ac:dyDescent="0.2">
      <c r="A171" s="35">
        <v>39630</v>
      </c>
      <c r="B171" s="36">
        <v>5.3E-3</v>
      </c>
      <c r="C171" s="4">
        <v>5.2510111281218741E-3</v>
      </c>
      <c r="D171" s="37">
        <f t="shared" si="12"/>
        <v>4.8732974486931369E-5</v>
      </c>
      <c r="E171" s="38">
        <f t="shared" si="13"/>
        <v>1.2338160543766965</v>
      </c>
      <c r="F171" s="3">
        <v>1.5913999999999999</v>
      </c>
      <c r="G171" s="39">
        <f t="shared" si="14"/>
        <v>-1.698684291803081E-2</v>
      </c>
      <c r="H171" s="40">
        <f t="shared" si="15"/>
        <v>2.2338160543766965</v>
      </c>
      <c r="I171" s="41">
        <f t="shared" si="16"/>
        <v>0.71241318052217584</v>
      </c>
      <c r="J171" s="41">
        <f t="shared" si="17"/>
        <v>0.71241318052217584</v>
      </c>
    </row>
    <row r="172" spans="1:10" x14ac:dyDescent="0.2">
      <c r="A172" s="35">
        <v>39661</v>
      </c>
      <c r="B172" s="36">
        <v>2.8000000000000004E-3</v>
      </c>
      <c r="C172" s="4">
        <v>-3.9915622556417896E-3</v>
      </c>
      <c r="D172" s="37">
        <f t="shared" si="12"/>
        <v>6.8187798398799959E-3</v>
      </c>
      <c r="E172" s="38">
        <f t="shared" si="13"/>
        <v>1.2490479542542805</v>
      </c>
      <c r="F172" s="3">
        <v>1.6123000000000001</v>
      </c>
      <c r="G172" s="39">
        <f t="shared" si="14"/>
        <v>1.3133090360688791E-2</v>
      </c>
      <c r="H172" s="40">
        <f t="shared" si="15"/>
        <v>2.2490479542542805</v>
      </c>
      <c r="I172" s="41">
        <f t="shared" si="16"/>
        <v>0.71688111271713295</v>
      </c>
      <c r="J172" s="41">
        <f t="shared" si="17"/>
        <v>0.71688111271713284</v>
      </c>
    </row>
    <row r="173" spans="1:10" x14ac:dyDescent="0.2">
      <c r="A173" s="35">
        <v>39692</v>
      </c>
      <c r="B173" s="36">
        <v>2.5999999999999999E-3</v>
      </c>
      <c r="C173" s="4">
        <v>-1.3830185406644713E-3</v>
      </c>
      <c r="D173" s="37">
        <f t="shared" si="12"/>
        <v>3.9885347581851693E-3</v>
      </c>
      <c r="E173" s="38">
        <f t="shared" si="13"/>
        <v>1.2580183601926489</v>
      </c>
      <c r="F173" s="3">
        <v>1.7996000000000001</v>
      </c>
      <c r="G173" s="39">
        <f t="shared" si="14"/>
        <v>0.11616944737331764</v>
      </c>
      <c r="H173" s="40">
        <f t="shared" si="15"/>
        <v>2.2580183601926489</v>
      </c>
      <c r="I173" s="41">
        <f t="shared" si="16"/>
        <v>0.79698200498531924</v>
      </c>
      <c r="J173" s="41">
        <f t="shared" si="17"/>
        <v>0.79698200498531935</v>
      </c>
    </row>
    <row r="174" spans="1:10" x14ac:dyDescent="0.2">
      <c r="A174" s="35">
        <v>39722</v>
      </c>
      <c r="B174" s="36">
        <v>4.5000000000000005E-3</v>
      </c>
      <c r="C174" s="4">
        <v>-1.010133328457874E-2</v>
      </c>
      <c r="D174" s="37">
        <f t="shared" si="12"/>
        <v>1.4750331297068264E-2</v>
      </c>
      <c r="E174" s="38">
        <f t="shared" si="13"/>
        <v>1.2913248790803533</v>
      </c>
      <c r="F174" s="3">
        <v>2.1728999999999998</v>
      </c>
      <c r="G174" s="39">
        <f t="shared" si="14"/>
        <v>0.20743498555234482</v>
      </c>
      <c r="H174" s="40">
        <f t="shared" si="15"/>
        <v>2.2913248790803533</v>
      </c>
      <c r="I174" s="41">
        <f t="shared" si="16"/>
        <v>0.94831598078405865</v>
      </c>
      <c r="J174" s="41">
        <f t="shared" si="17"/>
        <v>0.94831598078405865</v>
      </c>
    </row>
    <row r="175" spans="1:10" x14ac:dyDescent="0.2">
      <c r="A175" s="35">
        <v>39753</v>
      </c>
      <c r="B175" s="36">
        <v>3.5999999999999999E-3</v>
      </c>
      <c r="C175" s="4">
        <v>-1.9152895328595876E-2</v>
      </c>
      <c r="D175" s="37">
        <f t="shared" si="12"/>
        <v>2.3197188654819456E-2</v>
      </c>
      <c r="E175" s="38">
        <f t="shared" si="13"/>
        <v>1.3444771745698616</v>
      </c>
      <c r="F175" s="3">
        <v>2.2663000000000002</v>
      </c>
      <c r="G175" s="39">
        <f t="shared" si="14"/>
        <v>4.2984030558240315E-2</v>
      </c>
      <c r="H175" s="40">
        <f t="shared" si="15"/>
        <v>2.3444771745698616</v>
      </c>
      <c r="I175" s="41">
        <f t="shared" si="16"/>
        <v>0.96665475125207634</v>
      </c>
      <c r="J175" s="41">
        <f t="shared" si="17"/>
        <v>0.96665475125207623</v>
      </c>
    </row>
    <row r="176" spans="1:10" x14ac:dyDescent="0.2">
      <c r="A176" s="35">
        <v>39783</v>
      </c>
      <c r="B176" s="36">
        <v>2.8000000000000004E-3</v>
      </c>
      <c r="C176" s="4">
        <v>-1.0342473814287434E-2</v>
      </c>
      <c r="D176" s="37">
        <f t="shared" si="12"/>
        <v>1.3279820004946874E-2</v>
      </c>
      <c r="E176" s="38">
        <f t="shared" si="13"/>
        <v>1.3756114094538558</v>
      </c>
      <c r="F176" s="3">
        <v>2.3944000000000001</v>
      </c>
      <c r="G176" s="39">
        <f t="shared" si="14"/>
        <v>5.6523849446233891E-2</v>
      </c>
      <c r="H176" s="40">
        <f t="shared" si="15"/>
        <v>2.3756114094538558</v>
      </c>
      <c r="I176" s="41">
        <f t="shared" si="16"/>
        <v>1.0079089494482869</v>
      </c>
      <c r="J176" s="41">
        <f t="shared" si="17"/>
        <v>1.0079089494482871</v>
      </c>
    </row>
    <row r="177" spans="1:10" x14ac:dyDescent="0.2">
      <c r="A177" s="35">
        <v>39814</v>
      </c>
      <c r="B177" s="36">
        <v>4.7999999999999996E-3</v>
      </c>
      <c r="C177" s="4">
        <v>4.3524173754210249E-3</v>
      </c>
      <c r="D177" s="37">
        <f t="shared" si="12"/>
        <v>4.4564300024130254E-4</v>
      </c>
      <c r="E177" s="38">
        <f t="shared" si="13"/>
        <v>1.3766700840497723</v>
      </c>
      <c r="F177" s="3">
        <v>2.3073999999999999</v>
      </c>
      <c r="G177" s="39">
        <f t="shared" si="14"/>
        <v>-3.6334781156030817E-2</v>
      </c>
      <c r="H177" s="40">
        <f t="shared" si="15"/>
        <v>2.3766700840497723</v>
      </c>
      <c r="I177" s="41">
        <f t="shared" si="16"/>
        <v>0.9708541439913535</v>
      </c>
      <c r="J177" s="41">
        <f t="shared" si="17"/>
        <v>0.97085414399135339</v>
      </c>
    </row>
    <row r="178" spans="1:10" x14ac:dyDescent="0.2">
      <c r="A178" s="35">
        <v>39845</v>
      </c>
      <c r="B178" s="36">
        <v>5.5000000000000005E-3</v>
      </c>
      <c r="C178" s="4">
        <v>4.9729330359047363E-3</v>
      </c>
      <c r="D178" s="37">
        <f t="shared" si="12"/>
        <v>5.2445886527818786E-4</v>
      </c>
      <c r="E178" s="38">
        <f t="shared" si="13"/>
        <v>1.3779165497451937</v>
      </c>
      <c r="F178" s="3">
        <v>2.3127</v>
      </c>
      <c r="G178" s="39">
        <f t="shared" si="14"/>
        <v>2.2969576146312223E-3</v>
      </c>
      <c r="H178" s="40">
        <f t="shared" si="15"/>
        <v>2.3779165497451937</v>
      </c>
      <c r="I178" s="41">
        <f t="shared" si="16"/>
        <v>0.97257407971184606</v>
      </c>
      <c r="J178" s="41">
        <f t="shared" si="17"/>
        <v>0.97257407971184606</v>
      </c>
    </row>
    <row r="179" spans="1:10" x14ac:dyDescent="0.2">
      <c r="A179" s="35">
        <v>39873</v>
      </c>
      <c r="B179" s="36">
        <v>2E-3</v>
      </c>
      <c r="C179" s="4">
        <v>2.4317484554154944E-3</v>
      </c>
      <c r="D179" s="37">
        <f t="shared" si="12"/>
        <v>-4.3070109868403872E-4</v>
      </c>
      <c r="E179" s="38">
        <f t="shared" si="13"/>
        <v>1.3768923784746394</v>
      </c>
      <c r="F179" s="3">
        <v>2.3138000000000001</v>
      </c>
      <c r="G179" s="39">
        <f t="shared" si="14"/>
        <v>4.756345397155277E-4</v>
      </c>
      <c r="H179" s="40">
        <f t="shared" si="15"/>
        <v>2.3768923784746394</v>
      </c>
      <c r="I179" s="41">
        <f t="shared" si="16"/>
        <v>0.97345593807864006</v>
      </c>
      <c r="J179" s="41">
        <f t="shared" si="17"/>
        <v>0.97345593807863995</v>
      </c>
    </row>
    <row r="180" spans="1:10" x14ac:dyDescent="0.2">
      <c r="A180" s="35">
        <v>39904</v>
      </c>
      <c r="B180" s="36">
        <v>4.7999999999999996E-3</v>
      </c>
      <c r="C180" s="4">
        <v>2.4963682777880969E-3</v>
      </c>
      <c r="D180" s="37">
        <f t="shared" si="12"/>
        <v>2.2978953292063231E-3</v>
      </c>
      <c r="E180" s="38">
        <f t="shared" si="13"/>
        <v>1.3823542283691626</v>
      </c>
      <c r="F180" s="3">
        <v>2.2059000000000002</v>
      </c>
      <c r="G180" s="39">
        <f t="shared" si="14"/>
        <v>-4.6633244014175762E-2</v>
      </c>
      <c r="H180" s="40">
        <f t="shared" si="15"/>
        <v>2.3823542283691626</v>
      </c>
      <c r="I180" s="41">
        <f t="shared" si="16"/>
        <v>0.92593283304894847</v>
      </c>
      <c r="J180" s="41">
        <f t="shared" si="17"/>
        <v>0.92593283304894847</v>
      </c>
    </row>
    <row r="181" spans="1:10" x14ac:dyDescent="0.2">
      <c r="A181" s="35">
        <v>39934</v>
      </c>
      <c r="B181" s="36">
        <v>4.6999999999999993E-3</v>
      </c>
      <c r="C181" s="4">
        <v>2.8887638341774657E-3</v>
      </c>
      <c r="D181" s="37">
        <f t="shared" si="12"/>
        <v>1.8060190034414614E-3</v>
      </c>
      <c r="E181" s="38">
        <f t="shared" si="13"/>
        <v>1.3866568053785264</v>
      </c>
      <c r="F181" s="3">
        <v>2.0609000000000002</v>
      </c>
      <c r="G181" s="39">
        <f t="shared" si="14"/>
        <v>-6.5732807470873567E-2</v>
      </c>
      <c r="H181" s="40">
        <f t="shared" si="15"/>
        <v>2.3866568053785264</v>
      </c>
      <c r="I181" s="41">
        <f t="shared" si="16"/>
        <v>0.86350915446057996</v>
      </c>
      <c r="J181" s="41">
        <f t="shared" si="17"/>
        <v>0.86350915446057985</v>
      </c>
    </row>
    <row r="182" spans="1:10" x14ac:dyDescent="0.2">
      <c r="A182" s="35">
        <v>39965</v>
      </c>
      <c r="B182" s="36">
        <v>3.5999999999999999E-3</v>
      </c>
      <c r="C182" s="4">
        <v>8.589892263953347E-3</v>
      </c>
      <c r="D182" s="37">
        <f t="shared" si="12"/>
        <v>-4.9473946766932508E-3</v>
      </c>
      <c r="E182" s="38">
        <f t="shared" si="13"/>
        <v>1.374849072204503</v>
      </c>
      <c r="F182" s="3">
        <v>1.9576</v>
      </c>
      <c r="G182" s="39">
        <f t="shared" si="14"/>
        <v>-5.0123732349944279E-2</v>
      </c>
      <c r="H182" s="40">
        <f t="shared" si="15"/>
        <v>2.374849072204503</v>
      </c>
      <c r="I182" s="41">
        <f t="shared" si="16"/>
        <v>0.82430501496367392</v>
      </c>
      <c r="J182" s="41">
        <f t="shared" si="17"/>
        <v>0.82430501496367403</v>
      </c>
    </row>
    <row r="183" spans="1:10" x14ac:dyDescent="0.2">
      <c r="A183" s="35">
        <v>39995</v>
      </c>
      <c r="B183" s="36">
        <v>2.3999999999999998E-3</v>
      </c>
      <c r="C183" s="4">
        <v>-1.5855869221532704E-3</v>
      </c>
      <c r="D183" s="37">
        <f t="shared" si="12"/>
        <v>3.9919164526749373E-3</v>
      </c>
      <c r="E183" s="38">
        <f t="shared" si="13"/>
        <v>1.3843292712884558</v>
      </c>
      <c r="F183" s="3">
        <v>1.9328000000000001</v>
      </c>
      <c r="G183" s="39">
        <f t="shared" si="14"/>
        <v>-1.2668573763792365E-2</v>
      </c>
      <c r="H183" s="40">
        <f t="shared" si="15"/>
        <v>2.3843292712884558</v>
      </c>
      <c r="I183" s="41">
        <f t="shared" si="16"/>
        <v>0.81062629363919347</v>
      </c>
      <c r="J183" s="41">
        <f t="shared" si="17"/>
        <v>0.81062629363919347</v>
      </c>
    </row>
    <row r="184" spans="1:10" x14ac:dyDescent="0.2">
      <c r="A184" s="35">
        <v>40026</v>
      </c>
      <c r="B184" s="36">
        <v>1.5E-3</v>
      </c>
      <c r="C184" s="4">
        <v>2.2428500448106181E-3</v>
      </c>
      <c r="D184" s="37">
        <f t="shared" si="12"/>
        <v>-7.4118767200714863E-4</v>
      </c>
      <c r="E184" s="38">
        <f t="shared" si="13"/>
        <v>1.3825620358265711</v>
      </c>
      <c r="F184" s="3">
        <v>1.8452</v>
      </c>
      <c r="G184" s="39">
        <f t="shared" si="14"/>
        <v>-4.532284768211927E-2</v>
      </c>
      <c r="H184" s="40">
        <f t="shared" si="15"/>
        <v>2.3825620358265711</v>
      </c>
      <c r="I184" s="41">
        <f t="shared" si="16"/>
        <v>0.77446042212279831</v>
      </c>
      <c r="J184" s="41">
        <f t="shared" si="17"/>
        <v>0.77446042212279831</v>
      </c>
    </row>
    <row r="185" spans="1:10" x14ac:dyDescent="0.2">
      <c r="A185" s="35">
        <v>40057</v>
      </c>
      <c r="B185" s="36">
        <v>2.3999999999999998E-3</v>
      </c>
      <c r="C185" s="4">
        <v>6.2548069349599444E-4</v>
      </c>
      <c r="D185" s="37">
        <f t="shared" si="12"/>
        <v>1.7734100727417879E-3</v>
      </c>
      <c r="E185" s="38">
        <f t="shared" si="13"/>
        <v>1.3867872953398384</v>
      </c>
      <c r="F185" s="3">
        <v>1.8198000000000001</v>
      </c>
      <c r="G185" s="39">
        <f t="shared" si="14"/>
        <v>-1.376544548016468E-2</v>
      </c>
      <c r="H185" s="40">
        <f t="shared" si="15"/>
        <v>2.3867872953398384</v>
      </c>
      <c r="I185" s="41">
        <f t="shared" si="16"/>
        <v>0.76244749733381301</v>
      </c>
      <c r="J185" s="41">
        <f t="shared" si="17"/>
        <v>0.76244749733381312</v>
      </c>
    </row>
    <row r="186" spans="1:10" x14ac:dyDescent="0.2">
      <c r="A186" s="35">
        <v>40087</v>
      </c>
      <c r="B186" s="36">
        <v>2.8000000000000004E-3</v>
      </c>
      <c r="C186" s="4">
        <v>9.6310118581843795E-4</v>
      </c>
      <c r="D186" s="37">
        <f t="shared" si="12"/>
        <v>1.8351313969569016E-3</v>
      </c>
      <c r="E186" s="38">
        <f t="shared" si="13"/>
        <v>1.3911673636433743</v>
      </c>
      <c r="F186" s="3">
        <v>1.7383999999999999</v>
      </c>
      <c r="G186" s="39">
        <f t="shared" si="14"/>
        <v>-4.4730190130783679E-2</v>
      </c>
      <c r="H186" s="40">
        <f t="shared" si="15"/>
        <v>2.3911673636433743</v>
      </c>
      <c r="I186" s="41">
        <f t="shared" si="16"/>
        <v>0.72700891892035291</v>
      </c>
      <c r="J186" s="41">
        <f t="shared" si="17"/>
        <v>0.72700891892035291</v>
      </c>
    </row>
    <row r="187" spans="1:10" x14ac:dyDescent="0.2">
      <c r="A187" s="35">
        <v>40118</v>
      </c>
      <c r="B187" s="36">
        <v>4.0999999999999995E-3</v>
      </c>
      <c r="C187" s="4">
        <v>7.0775336876738315E-4</v>
      </c>
      <c r="D187" s="37">
        <f t="shared" si="12"/>
        <v>3.3898474552764846E-3</v>
      </c>
      <c r="E187" s="38">
        <f t="shared" si="13"/>
        <v>1.3992730562461611</v>
      </c>
      <c r="F187" s="3">
        <v>1.7262</v>
      </c>
      <c r="G187" s="39">
        <f t="shared" si="14"/>
        <v>-7.0179475379659392E-3</v>
      </c>
      <c r="H187" s="40">
        <f t="shared" si="15"/>
        <v>2.3992730562461611</v>
      </c>
      <c r="I187" s="41">
        <f t="shared" si="16"/>
        <v>0.7194679219633161</v>
      </c>
      <c r="J187" s="41">
        <f t="shared" si="17"/>
        <v>0.71946792196331621</v>
      </c>
    </row>
    <row r="188" spans="1:10" x14ac:dyDescent="0.2">
      <c r="A188" s="35">
        <v>40148</v>
      </c>
      <c r="B188" s="36">
        <v>3.7000000000000002E-3</v>
      </c>
      <c r="C188" s="4">
        <v>-1.7611981694632961E-3</v>
      </c>
      <c r="D188" s="37">
        <f t="shared" si="12"/>
        <v>5.4708333912174556E-3</v>
      </c>
      <c r="E188" s="38">
        <f t="shared" si="13"/>
        <v>1.4123990793969208</v>
      </c>
      <c r="F188" s="3">
        <v>1.7503</v>
      </c>
      <c r="G188" s="39">
        <f t="shared" si="14"/>
        <v>1.3961302282470172E-2</v>
      </c>
      <c r="H188" s="40">
        <f t="shared" si="15"/>
        <v>2.4123990793969208</v>
      </c>
      <c r="I188" s="41">
        <f t="shared" si="16"/>
        <v>0.72554330456698735</v>
      </c>
      <c r="J188" s="41">
        <f t="shared" si="17"/>
        <v>0.72554330456698746</v>
      </c>
    </row>
    <row r="189" spans="1:10" x14ac:dyDescent="0.2">
      <c r="A189" s="35">
        <v>40179</v>
      </c>
      <c r="B189" s="36">
        <v>7.4999999999999997E-3</v>
      </c>
      <c r="C189" s="4">
        <v>3.4174735701484327E-3</v>
      </c>
      <c r="D189" s="37">
        <f t="shared" si="12"/>
        <v>4.068622021625723E-3</v>
      </c>
      <c r="E189" s="38">
        <f t="shared" si="13"/>
        <v>1.4222142194163045</v>
      </c>
      <c r="F189" s="3">
        <v>1.7798</v>
      </c>
      <c r="G189" s="39">
        <f t="shared" si="14"/>
        <v>1.6854253556533211E-2</v>
      </c>
      <c r="H189" s="40">
        <f t="shared" si="15"/>
        <v>2.4222142194163045</v>
      </c>
      <c r="I189" s="41">
        <f t="shared" si="16"/>
        <v>0.7347822441686801</v>
      </c>
      <c r="J189" s="41">
        <f t="shared" si="17"/>
        <v>0.7347822441686801</v>
      </c>
    </row>
    <row r="190" spans="1:10" x14ac:dyDescent="0.2">
      <c r="A190" s="35">
        <v>40210</v>
      </c>
      <c r="B190" s="36">
        <v>7.8000000000000005E-3</v>
      </c>
      <c r="C190" s="4">
        <v>2.4920738207656612E-4</v>
      </c>
      <c r="D190" s="37">
        <f t="shared" si="12"/>
        <v>7.5489113734825697E-3</v>
      </c>
      <c r="E190" s="38">
        <f t="shared" si="13"/>
        <v>1.4404992998862673</v>
      </c>
      <c r="F190" s="3">
        <v>1.8415999999999999</v>
      </c>
      <c r="G190" s="39">
        <f t="shared" si="14"/>
        <v>3.472300258455998E-2</v>
      </c>
      <c r="H190" s="40">
        <f t="shared" si="15"/>
        <v>2.4404992998862673</v>
      </c>
      <c r="I190" s="41">
        <f t="shared" si="16"/>
        <v>0.75459968379659959</v>
      </c>
      <c r="J190" s="41">
        <f t="shared" si="17"/>
        <v>0.75459968379659947</v>
      </c>
    </row>
    <row r="191" spans="1:10" x14ac:dyDescent="0.2">
      <c r="A191" s="35">
        <v>40238</v>
      </c>
      <c r="B191" s="36">
        <v>5.1999999999999998E-3</v>
      </c>
      <c r="C191" s="4">
        <v>4.1062835365712758E-3</v>
      </c>
      <c r="D191" s="37">
        <f t="shared" si="12"/>
        <v>1.0892437198746219E-3</v>
      </c>
      <c r="E191" s="38">
        <f t="shared" si="13"/>
        <v>1.4431575984220268</v>
      </c>
      <c r="F191" s="3">
        <v>1.7858000000000001</v>
      </c>
      <c r="G191" s="39">
        <f t="shared" si="14"/>
        <v>-3.0299739357080718E-2</v>
      </c>
      <c r="H191" s="40">
        <f t="shared" si="15"/>
        <v>2.4431575984220268</v>
      </c>
      <c r="I191" s="41">
        <f t="shared" si="16"/>
        <v>0.73093933897404029</v>
      </c>
      <c r="J191" s="41">
        <f t="shared" si="17"/>
        <v>0.73093933897404029</v>
      </c>
    </row>
    <row r="192" spans="1:10" x14ac:dyDescent="0.2">
      <c r="A192" s="35">
        <v>40269</v>
      </c>
      <c r="B192" s="36">
        <v>5.6999999999999993E-3</v>
      </c>
      <c r="C192" s="4">
        <v>1.736884910697345E-3</v>
      </c>
      <c r="D192" s="37">
        <f t="shared" si="12"/>
        <v>3.9562435495783532E-3</v>
      </c>
      <c r="E192" s="38">
        <f t="shared" si="13"/>
        <v>1.4528233249113875</v>
      </c>
      <c r="F192" s="3">
        <v>1.7565999999999999</v>
      </c>
      <c r="G192" s="39">
        <f t="shared" si="14"/>
        <v>-1.6351215141673262E-2</v>
      </c>
      <c r="H192" s="40">
        <f t="shared" si="15"/>
        <v>2.4528233249113875</v>
      </c>
      <c r="I192" s="41">
        <f t="shared" si="16"/>
        <v>0.71615431171075483</v>
      </c>
      <c r="J192" s="41">
        <f t="shared" si="17"/>
        <v>0.71615431171075494</v>
      </c>
    </row>
    <row r="193" spans="1:10" x14ac:dyDescent="0.2">
      <c r="A193" s="35">
        <v>40299</v>
      </c>
      <c r="B193" s="36">
        <v>4.3E-3</v>
      </c>
      <c r="C193" s="4">
        <v>7.75197354237811E-4</v>
      </c>
      <c r="D193" s="37">
        <f t="shared" si="12"/>
        <v>3.5220723445992252E-3</v>
      </c>
      <c r="E193" s="38">
        <f t="shared" si="13"/>
        <v>1.4614623461102458</v>
      </c>
      <c r="F193" s="3">
        <v>1.8131999999999999</v>
      </c>
      <c r="G193" s="39">
        <f t="shared" si="14"/>
        <v>3.2221336673118516E-2</v>
      </c>
      <c r="H193" s="40">
        <f t="shared" si="15"/>
        <v>2.4614623461102458</v>
      </c>
      <c r="I193" s="41">
        <f t="shared" si="16"/>
        <v>0.73663527815703944</v>
      </c>
      <c r="J193" s="41">
        <f t="shared" si="17"/>
        <v>0.73663527815703944</v>
      </c>
    </row>
    <row r="194" spans="1:10" x14ac:dyDescent="0.2">
      <c r="A194" s="35">
        <v>40330</v>
      </c>
      <c r="B194" s="36">
        <v>0</v>
      </c>
      <c r="C194" s="4">
        <v>-9.7626708467390966E-4</v>
      </c>
      <c r="D194" s="37">
        <f t="shared" si="12"/>
        <v>9.7722111348153007E-4</v>
      </c>
      <c r="E194" s="38">
        <f t="shared" si="13"/>
        <v>1.4638677390849044</v>
      </c>
      <c r="F194" s="3">
        <v>1.8065</v>
      </c>
      <c r="G194" s="39">
        <f t="shared" si="14"/>
        <v>-3.6951246415177193E-3</v>
      </c>
      <c r="H194" s="40">
        <f t="shared" si="15"/>
        <v>2.4638677390849044</v>
      </c>
      <c r="I194" s="41">
        <f t="shared" si="16"/>
        <v>0.73319682357257743</v>
      </c>
      <c r="J194" s="41">
        <f t="shared" si="17"/>
        <v>0.73319682357257743</v>
      </c>
    </row>
    <row r="195" spans="1:10" x14ac:dyDescent="0.2">
      <c r="A195" s="35">
        <v>40360</v>
      </c>
      <c r="B195" s="36">
        <v>1E-4</v>
      </c>
      <c r="C195" s="4">
        <v>2.1104305737162932E-4</v>
      </c>
      <c r="D195" s="37">
        <f t="shared" si="12"/>
        <v>-1.1101962745008187E-4</v>
      </c>
      <c r="E195" s="38">
        <f t="shared" si="13"/>
        <v>1.4635942014064249</v>
      </c>
      <c r="F195" s="3">
        <v>1.7696000000000001</v>
      </c>
      <c r="G195" s="39">
        <f t="shared" si="14"/>
        <v>-2.0426238582895065E-2</v>
      </c>
      <c r="H195" s="40">
        <f t="shared" si="15"/>
        <v>2.4635942014064249</v>
      </c>
      <c r="I195" s="41">
        <f t="shared" si="16"/>
        <v>0.71830011573730967</v>
      </c>
      <c r="J195" s="41">
        <f t="shared" si="17"/>
        <v>0.71830011573730967</v>
      </c>
    </row>
    <row r="196" spans="1:10" x14ac:dyDescent="0.2">
      <c r="A196" s="35">
        <v>40391</v>
      </c>
      <c r="B196" s="36">
        <v>4.0000000000000002E-4</v>
      </c>
      <c r="C196" s="4">
        <v>1.3806642784079948E-3</v>
      </c>
      <c r="D196" s="37">
        <f t="shared" ref="D196:D261" si="18">(1+B196)/(1+C196)-1</f>
        <v>-9.7931217706770379E-4</v>
      </c>
      <c r="E196" s="38">
        <f t="shared" ref="E196:E240" si="19">((1+D196)*(1+E195))-1</f>
        <v>1.4611815736056344</v>
      </c>
      <c r="F196" s="3">
        <v>1.7596000000000001</v>
      </c>
      <c r="G196" s="39">
        <f t="shared" ref="G196:G243" si="20">(F196-F195)/F195</f>
        <v>-5.6509945750452132E-3</v>
      </c>
      <c r="H196" s="40">
        <f t="shared" ref="H196:H243" si="21">F$2*(1+E196)</f>
        <v>2.4611815736056344</v>
      </c>
      <c r="I196" s="41">
        <f t="shared" ref="I196:I243" si="22">(F196/H196)*F$2</f>
        <v>0.71494115626023624</v>
      </c>
      <c r="J196" s="41">
        <f t="shared" ref="J196:J243" si="23">(1+G196)/(1+D196)*I195</f>
        <v>0.71494115626023624</v>
      </c>
    </row>
    <row r="197" spans="1:10" x14ac:dyDescent="0.2">
      <c r="A197" s="35">
        <v>40422</v>
      </c>
      <c r="B197" s="36">
        <v>4.5000000000000005E-3</v>
      </c>
      <c r="C197" s="4">
        <v>5.8173623071566816E-4</v>
      </c>
      <c r="D197" s="37">
        <f t="shared" si="18"/>
        <v>3.9159856985244712E-3</v>
      </c>
      <c r="E197" s="38">
        <f t="shared" si="19"/>
        <v>1.4708195254493459</v>
      </c>
      <c r="F197" s="3">
        <v>1.7186999999999999</v>
      </c>
      <c r="G197" s="39">
        <f t="shared" si="20"/>
        <v>-2.3243919072516571E-2</v>
      </c>
      <c r="H197" s="40">
        <f t="shared" si="21"/>
        <v>2.4708195254493459</v>
      </c>
      <c r="I197" s="41">
        <f t="shared" si="22"/>
        <v>0.69559916549851419</v>
      </c>
      <c r="J197" s="41">
        <f t="shared" si="23"/>
        <v>0.69559916549851419</v>
      </c>
    </row>
    <row r="198" spans="1:10" x14ac:dyDescent="0.2">
      <c r="A198" s="35">
        <v>40452</v>
      </c>
      <c r="B198" s="36">
        <v>7.4999999999999997E-3</v>
      </c>
      <c r="C198" s="4">
        <v>1.2451988884769616E-3</v>
      </c>
      <c r="D198" s="37">
        <f t="shared" si="18"/>
        <v>6.2470223262660607E-3</v>
      </c>
      <c r="E198" s="38">
        <f t="shared" si="19"/>
        <v>1.486254790189002</v>
      </c>
      <c r="F198" s="3">
        <v>1.6835</v>
      </c>
      <c r="G198" s="39">
        <f t="shared" si="20"/>
        <v>-2.0480595799150462E-2</v>
      </c>
      <c r="H198" s="40">
        <f t="shared" si="21"/>
        <v>2.486254790189002</v>
      </c>
      <c r="I198" s="41">
        <f t="shared" si="22"/>
        <v>0.67712287841264351</v>
      </c>
      <c r="J198" s="41">
        <f t="shared" si="23"/>
        <v>0.6771228784126434</v>
      </c>
    </row>
    <row r="199" spans="1:10" x14ac:dyDescent="0.2">
      <c r="A199" s="35">
        <v>40483</v>
      </c>
      <c r="B199" s="36">
        <v>8.3000000000000001E-3</v>
      </c>
      <c r="C199" s="4">
        <v>4.206464238194485E-4</v>
      </c>
      <c r="D199" s="37">
        <f t="shared" si="18"/>
        <v>7.8760405478901507E-3</v>
      </c>
      <c r="E199" s="38">
        <f t="shared" si="19"/>
        <v>1.5058366337289169</v>
      </c>
      <c r="F199" s="3">
        <v>1.7133</v>
      </c>
      <c r="G199" s="39">
        <f t="shared" si="20"/>
        <v>1.7701217701217731E-2</v>
      </c>
      <c r="H199" s="40">
        <f t="shared" si="21"/>
        <v>2.5058366337289169</v>
      </c>
      <c r="I199" s="41">
        <f t="shared" si="22"/>
        <v>0.68372374197852281</v>
      </c>
      <c r="J199" s="41">
        <f t="shared" si="23"/>
        <v>0.68372374197852281</v>
      </c>
    </row>
    <row r="200" spans="1:10" x14ac:dyDescent="0.2">
      <c r="A200" s="35">
        <v>40513</v>
      </c>
      <c r="B200" s="36">
        <v>6.3E-3</v>
      </c>
      <c r="C200" s="4">
        <v>1.718440789203024E-3</v>
      </c>
      <c r="D200" s="37">
        <f t="shared" si="18"/>
        <v>4.5736995788829837E-3</v>
      </c>
      <c r="E200" s="38">
        <f t="shared" si="19"/>
        <v>1.5172975776853526</v>
      </c>
      <c r="F200" s="3">
        <v>1.6934</v>
      </c>
      <c r="G200" s="39">
        <f t="shared" si="20"/>
        <v>-1.1615011965213348E-2</v>
      </c>
      <c r="H200" s="40">
        <f t="shared" si="21"/>
        <v>2.5172975776853526</v>
      </c>
      <c r="I200" s="41">
        <f t="shared" si="22"/>
        <v>0.67270552953738438</v>
      </c>
      <c r="J200" s="41">
        <f t="shared" si="23"/>
        <v>0.67270552953738449</v>
      </c>
    </row>
    <row r="201" spans="1:10" x14ac:dyDescent="0.2">
      <c r="A201" s="35">
        <v>40544</v>
      </c>
      <c r="B201" s="36">
        <v>8.3000000000000001E-3</v>
      </c>
      <c r="C201" s="4">
        <v>4.7632300539741657E-3</v>
      </c>
      <c r="D201" s="37">
        <f t="shared" si="18"/>
        <v>3.5200033602302838E-3</v>
      </c>
      <c r="E201" s="38">
        <f t="shared" si="19"/>
        <v>1.5261584736175045</v>
      </c>
      <c r="F201" s="3">
        <v>1.6749000000000001</v>
      </c>
      <c r="G201" s="39">
        <f t="shared" si="20"/>
        <v>-1.0924766741466849E-2</v>
      </c>
      <c r="H201" s="40">
        <f t="shared" si="21"/>
        <v>2.5261584736175045</v>
      </c>
      <c r="I201" s="41">
        <f t="shared" si="22"/>
        <v>0.66302253698340352</v>
      </c>
      <c r="J201" s="41">
        <f t="shared" si="23"/>
        <v>0.66302253698340352</v>
      </c>
    </row>
    <row r="202" spans="1:10" x14ac:dyDescent="0.2">
      <c r="A202" s="35">
        <v>40575</v>
      </c>
      <c r="B202" s="36">
        <v>8.0000000000000002E-3</v>
      </c>
      <c r="C202" s="4">
        <v>4.9313650254514396E-3</v>
      </c>
      <c r="D202" s="37">
        <f t="shared" si="18"/>
        <v>3.0535766733390535E-3</v>
      </c>
      <c r="E202" s="38">
        <f t="shared" si="19"/>
        <v>1.5338722922057006</v>
      </c>
      <c r="F202" s="3">
        <v>1.6679999999999999</v>
      </c>
      <c r="G202" s="39">
        <f t="shared" si="20"/>
        <v>-4.1196489342648088E-3</v>
      </c>
      <c r="H202" s="40">
        <f t="shared" si="21"/>
        <v>2.5338722922057006</v>
      </c>
      <c r="I202" s="41">
        <f t="shared" si="22"/>
        <v>0.65828100537301704</v>
      </c>
      <c r="J202" s="41">
        <f t="shared" si="23"/>
        <v>0.65828100537301704</v>
      </c>
    </row>
    <row r="203" spans="1:10" x14ac:dyDescent="0.2">
      <c r="A203" s="35">
        <v>40603</v>
      </c>
      <c r="B203" s="36">
        <v>7.9000000000000008E-3</v>
      </c>
      <c r="C203" s="4">
        <v>9.7510720305094001E-3</v>
      </c>
      <c r="D203" s="37">
        <f t="shared" si="18"/>
        <v>-1.8331964003633905E-3</v>
      </c>
      <c r="E203" s="38">
        <f t="shared" si="19"/>
        <v>1.5292272066406487</v>
      </c>
      <c r="F203" s="3">
        <v>1.6591</v>
      </c>
      <c r="G203" s="39">
        <f t="shared" si="20"/>
        <v>-5.3357314148680503E-3</v>
      </c>
      <c r="H203" s="40">
        <f t="shared" si="21"/>
        <v>2.5292272066406487</v>
      </c>
      <c r="I203" s="41">
        <f t="shared" si="22"/>
        <v>0.65597111862624535</v>
      </c>
      <c r="J203" s="41">
        <f t="shared" si="23"/>
        <v>0.65597111862624524</v>
      </c>
    </row>
    <row r="204" spans="1:10" x14ac:dyDescent="0.2">
      <c r="A204" s="35">
        <v>40634</v>
      </c>
      <c r="B204" s="36">
        <v>7.7000000000000002E-3</v>
      </c>
      <c r="C204" s="4">
        <v>6.4394295354570641E-3</v>
      </c>
      <c r="D204" s="37">
        <f t="shared" si="18"/>
        <v>1.252505046552832E-3</v>
      </c>
      <c r="E204" s="38">
        <f t="shared" si="19"/>
        <v>1.5323950764808449</v>
      </c>
      <c r="F204" s="3">
        <v>1.5864</v>
      </c>
      <c r="G204" s="39">
        <f t="shared" si="20"/>
        <v>-4.3818937978422026E-2</v>
      </c>
      <c r="H204" s="40">
        <f t="shared" si="21"/>
        <v>2.5323950764808449</v>
      </c>
      <c r="I204" s="41">
        <f t="shared" si="22"/>
        <v>0.62644253842277586</v>
      </c>
      <c r="J204" s="41">
        <f t="shared" si="23"/>
        <v>0.62644253842277586</v>
      </c>
    </row>
    <row r="205" spans="1:10" x14ac:dyDescent="0.2">
      <c r="A205" s="35">
        <v>40664</v>
      </c>
      <c r="B205" s="36">
        <v>4.6999999999999993E-3</v>
      </c>
      <c r="C205" s="4">
        <v>4.7041875272335609E-3</v>
      </c>
      <c r="D205" s="37">
        <f t="shared" si="18"/>
        <v>-4.1679205537992203E-6</v>
      </c>
      <c r="E205" s="38">
        <f t="shared" si="19"/>
        <v>1.5323845216593552</v>
      </c>
      <c r="F205" s="3">
        <v>1.6134999999999999</v>
      </c>
      <c r="G205" s="39">
        <f t="shared" si="20"/>
        <v>1.7082702975289903E-2</v>
      </c>
      <c r="H205" s="40">
        <f t="shared" si="21"/>
        <v>2.5323845216593552</v>
      </c>
      <c r="I205" s="41">
        <f t="shared" si="22"/>
        <v>0.63714652581383946</v>
      </c>
      <c r="J205" s="41">
        <f t="shared" si="23"/>
        <v>0.63714652581383935</v>
      </c>
    </row>
    <row r="206" spans="1:10" x14ac:dyDescent="0.2">
      <c r="A206" s="35">
        <v>40695</v>
      </c>
      <c r="B206" s="36">
        <v>1.5E-3</v>
      </c>
      <c r="C206" s="4">
        <v>-1.0709670566992902E-3</v>
      </c>
      <c r="D206" s="37">
        <f t="shared" si="18"/>
        <v>2.5737234297056322E-3</v>
      </c>
      <c r="E206" s="38">
        <f t="shared" si="19"/>
        <v>1.538902179035774</v>
      </c>
      <c r="F206" s="3">
        <v>1.587</v>
      </c>
      <c r="G206" s="39">
        <f t="shared" si="20"/>
        <v>-1.6423923148435059E-2</v>
      </c>
      <c r="H206" s="40">
        <f t="shared" si="21"/>
        <v>2.538902179035774</v>
      </c>
      <c r="I206" s="41">
        <f t="shared" si="22"/>
        <v>0.62507331440501257</v>
      </c>
      <c r="J206" s="41">
        <f t="shared" si="23"/>
        <v>0.62507331440501257</v>
      </c>
    </row>
    <row r="207" spans="1:10" x14ac:dyDescent="0.2">
      <c r="A207" s="35">
        <v>40725</v>
      </c>
      <c r="B207" s="36">
        <v>1.6000000000000001E-3</v>
      </c>
      <c r="C207" s="4">
        <v>8.8604566679362229E-4</v>
      </c>
      <c r="D207" s="37">
        <f t="shared" si="18"/>
        <v>7.1332229707610217E-4</v>
      </c>
      <c r="E207" s="38">
        <f t="shared" si="19"/>
        <v>1.5407132345701755</v>
      </c>
      <c r="F207" s="3">
        <v>1.5639000000000001</v>
      </c>
      <c r="G207" s="39">
        <f t="shared" si="20"/>
        <v>-1.4555765595463075E-2</v>
      </c>
      <c r="H207" s="40">
        <f t="shared" si="21"/>
        <v>2.5407132345701755</v>
      </c>
      <c r="I207" s="41">
        <f t="shared" si="22"/>
        <v>0.61553581833668547</v>
      </c>
      <c r="J207" s="41">
        <f t="shared" si="23"/>
        <v>0.61553581833668547</v>
      </c>
    </row>
    <row r="208" spans="1:10" x14ac:dyDescent="0.2">
      <c r="A208" s="35">
        <v>40756</v>
      </c>
      <c r="B208" s="36">
        <v>3.7000000000000002E-3</v>
      </c>
      <c r="C208" s="4">
        <v>2.7575889023645495E-3</v>
      </c>
      <c r="D208" s="37">
        <f t="shared" si="18"/>
        <v>9.3981946191701304E-4</v>
      </c>
      <c r="E208" s="38">
        <f t="shared" si="19"/>
        <v>1.5431010463151749</v>
      </c>
      <c r="F208" s="3">
        <v>1.597</v>
      </c>
      <c r="G208" s="39">
        <f t="shared" si="20"/>
        <v>2.1165036127629582E-2</v>
      </c>
      <c r="H208" s="40">
        <f t="shared" si="21"/>
        <v>2.5431010463151749</v>
      </c>
      <c r="I208" s="41">
        <f t="shared" si="22"/>
        <v>0.62797347447675056</v>
      </c>
      <c r="J208" s="41">
        <f t="shared" si="23"/>
        <v>0.62797347447675067</v>
      </c>
    </row>
    <row r="209" spans="1:10" x14ac:dyDescent="0.2">
      <c r="A209" s="35">
        <v>40787</v>
      </c>
      <c r="B209" s="36">
        <v>5.3E-3</v>
      </c>
      <c r="C209" s="4">
        <v>1.5184621156945077E-3</v>
      </c>
      <c r="D209" s="37">
        <f t="shared" si="18"/>
        <v>3.7758044682643099E-3</v>
      </c>
      <c r="E209" s="38">
        <f t="shared" si="19"/>
        <v>1.5527032986090994</v>
      </c>
      <c r="F209" s="3">
        <v>1.7498</v>
      </c>
      <c r="G209" s="39">
        <f t="shared" si="20"/>
        <v>9.5679398872886692E-2</v>
      </c>
      <c r="H209" s="40">
        <f t="shared" si="21"/>
        <v>2.5527032986090994</v>
      </c>
      <c r="I209" s="41">
        <f t="shared" si="22"/>
        <v>0.68546940059717076</v>
      </c>
      <c r="J209" s="41">
        <f t="shared" si="23"/>
        <v>0.68546940059717099</v>
      </c>
    </row>
    <row r="210" spans="1:10" x14ac:dyDescent="0.2">
      <c r="A210" s="35">
        <v>40817</v>
      </c>
      <c r="B210" s="36">
        <v>4.3E-3</v>
      </c>
      <c r="C210" s="4">
        <v>-2.0626826333582926E-3</v>
      </c>
      <c r="D210" s="37">
        <f t="shared" si="18"/>
        <v>6.3758339553310339E-3</v>
      </c>
      <c r="E210" s="38">
        <f t="shared" si="19"/>
        <v>1.5689789109782568</v>
      </c>
      <c r="F210" s="3">
        <v>1.7726</v>
      </c>
      <c r="G210" s="39">
        <f t="shared" si="20"/>
        <v>1.3030060578351772E-2</v>
      </c>
      <c r="H210" s="40">
        <f t="shared" si="21"/>
        <v>2.5689789109782568</v>
      </c>
      <c r="I210" s="41">
        <f t="shared" si="22"/>
        <v>0.69000177168640164</v>
      </c>
      <c r="J210" s="41">
        <f t="shared" si="23"/>
        <v>0.69000177168640164</v>
      </c>
    </row>
    <row r="211" spans="1:10" x14ac:dyDescent="0.2">
      <c r="A211" s="35">
        <v>40848</v>
      </c>
      <c r="B211" s="36">
        <v>5.1999999999999998E-3</v>
      </c>
      <c r="C211" s="4">
        <v>-8.4356133044194426E-4</v>
      </c>
      <c r="D211" s="37">
        <f t="shared" si="18"/>
        <v>6.0486637492818129E-3</v>
      </c>
      <c r="E211" s="38">
        <f t="shared" si="19"/>
        <v>1.5845178005897607</v>
      </c>
      <c r="F211" s="3">
        <v>1.7905</v>
      </c>
      <c r="G211" s="39">
        <f t="shared" si="20"/>
        <v>1.0098160893602633E-2</v>
      </c>
      <c r="H211" s="40">
        <f t="shared" si="21"/>
        <v>2.5845178005897607</v>
      </c>
      <c r="I211" s="41">
        <f t="shared" si="22"/>
        <v>0.69277913256833679</v>
      </c>
      <c r="J211" s="41">
        <f t="shared" si="23"/>
        <v>0.69277913256833679</v>
      </c>
    </row>
    <row r="212" spans="1:10" x14ac:dyDescent="0.2">
      <c r="A212" s="35">
        <v>40878</v>
      </c>
      <c r="B212" s="36">
        <v>5.0000000000000001E-3</v>
      </c>
      <c r="C212" s="4">
        <v>-2.4665163771382392E-3</v>
      </c>
      <c r="D212" s="37">
        <f t="shared" si="18"/>
        <v>7.4849781984471786E-3</v>
      </c>
      <c r="E212" s="38">
        <f t="shared" si="19"/>
        <v>1.6038628599806737</v>
      </c>
      <c r="F212" s="3">
        <v>1.8369</v>
      </c>
      <c r="G212" s="39">
        <f t="shared" si="20"/>
        <v>2.59145490086568E-2</v>
      </c>
      <c r="H212" s="40">
        <f t="shared" si="21"/>
        <v>2.6038628599806737</v>
      </c>
      <c r="I212" s="41">
        <f t="shared" si="22"/>
        <v>0.70545189926539897</v>
      </c>
      <c r="J212" s="41">
        <f t="shared" si="23"/>
        <v>0.70545189926539908</v>
      </c>
    </row>
    <row r="213" spans="1:10" x14ac:dyDescent="0.2">
      <c r="A213" s="35">
        <v>40909</v>
      </c>
      <c r="B213" s="36">
        <v>5.6000000000000008E-3</v>
      </c>
      <c r="C213" s="4">
        <v>4.4001914282676413E-3</v>
      </c>
      <c r="D213" s="37">
        <f t="shared" si="18"/>
        <v>1.194552312884678E-3</v>
      </c>
      <c r="E213" s="38">
        <f t="shared" si="19"/>
        <v>1.6069733103824979</v>
      </c>
      <c r="F213" s="3">
        <v>1.7897000000000001</v>
      </c>
      <c r="G213" s="39">
        <f t="shared" si="20"/>
        <v>-2.5695465185910996E-2</v>
      </c>
      <c r="H213" s="40">
        <f t="shared" si="21"/>
        <v>2.6069733103824979</v>
      </c>
      <c r="I213" s="41">
        <f t="shared" si="22"/>
        <v>0.68650491850927819</v>
      </c>
      <c r="J213" s="41">
        <f t="shared" si="23"/>
        <v>0.68650491850927808</v>
      </c>
    </row>
    <row r="214" spans="1:10" x14ac:dyDescent="0.2">
      <c r="A214" s="35">
        <v>40940</v>
      </c>
      <c r="B214" s="36">
        <v>4.5000000000000005E-3</v>
      </c>
      <c r="C214" s="4">
        <v>4.4029735512762791E-3</v>
      </c>
      <c r="D214" s="37">
        <f t="shared" si="18"/>
        <v>9.6601116562400335E-5</v>
      </c>
      <c r="E214" s="38">
        <f t="shared" si="19"/>
        <v>1.6072251469151291</v>
      </c>
      <c r="F214" s="3">
        <v>1.7183999999999999</v>
      </c>
      <c r="G214" s="39">
        <f t="shared" si="20"/>
        <v>-3.9839079175280852E-2</v>
      </c>
      <c r="H214" s="40">
        <f t="shared" si="21"/>
        <v>2.6072251469151291</v>
      </c>
      <c r="I214" s="41">
        <f t="shared" si="22"/>
        <v>0.6590915257292651</v>
      </c>
      <c r="J214" s="41">
        <f t="shared" si="23"/>
        <v>0.6590915257292651</v>
      </c>
    </row>
    <row r="215" spans="1:10" x14ac:dyDescent="0.2">
      <c r="A215" s="35">
        <v>40969</v>
      </c>
      <c r="B215" s="36">
        <v>2.0999999999999999E-3</v>
      </c>
      <c r="C215" s="4">
        <v>7.5945586239309915E-3</v>
      </c>
      <c r="D215" s="37">
        <f t="shared" si="18"/>
        <v>-5.4531443991072681E-3</v>
      </c>
      <c r="E215" s="38">
        <f t="shared" si="19"/>
        <v>1.5930075717080174</v>
      </c>
      <c r="F215" s="3">
        <v>1.7952999999999999</v>
      </c>
      <c r="G215" s="39">
        <f t="shared" si="20"/>
        <v>4.4750931098696448E-2</v>
      </c>
      <c r="H215" s="40">
        <f t="shared" si="21"/>
        <v>2.5930075717080174</v>
      </c>
      <c r="I215" s="41">
        <f t="shared" si="22"/>
        <v>0.69236203534007945</v>
      </c>
      <c r="J215" s="41">
        <f t="shared" si="23"/>
        <v>0.69236203534007945</v>
      </c>
    </row>
    <row r="216" spans="1:10" x14ac:dyDescent="0.2">
      <c r="A216" s="35">
        <v>41000</v>
      </c>
      <c r="B216" s="36">
        <v>6.4000000000000003E-3</v>
      </c>
      <c r="C216" s="4">
        <v>3.0210295040804525E-3</v>
      </c>
      <c r="D216" s="37">
        <f t="shared" si="18"/>
        <v>3.368793272051418E-3</v>
      </c>
      <c r="E216" s="38">
        <f t="shared" si="19"/>
        <v>1.6017428781699659</v>
      </c>
      <c r="F216" s="3">
        <v>1.8548</v>
      </c>
      <c r="G216" s="39">
        <f t="shared" si="20"/>
        <v>3.3142093243469117E-2</v>
      </c>
      <c r="H216" s="40">
        <f t="shared" si="21"/>
        <v>2.6017428781699659</v>
      </c>
      <c r="I216" s="41">
        <f t="shared" si="22"/>
        <v>0.71290672708774494</v>
      </c>
      <c r="J216" s="41">
        <f t="shared" si="23"/>
        <v>0.71290672708774505</v>
      </c>
    </row>
    <row r="217" spans="1:10" x14ac:dyDescent="0.2">
      <c r="A217" s="35">
        <v>41030</v>
      </c>
      <c r="B217" s="36">
        <v>3.5999999999999999E-3</v>
      </c>
      <c r="C217" s="4">
        <v>-1.1734793663211729E-3</v>
      </c>
      <c r="D217" s="37">
        <f t="shared" si="18"/>
        <v>4.7790875269240196E-3</v>
      </c>
      <c r="E217" s="38">
        <f t="shared" si="19"/>
        <v>1.6141768351072914</v>
      </c>
      <c r="F217" s="3">
        <v>1.986</v>
      </c>
      <c r="G217" s="39">
        <f t="shared" si="20"/>
        <v>7.0735389260297599E-2</v>
      </c>
      <c r="H217" s="40">
        <f t="shared" si="21"/>
        <v>2.6141768351072914</v>
      </c>
      <c r="I217" s="41">
        <f t="shared" si="22"/>
        <v>0.75970377111787479</v>
      </c>
      <c r="J217" s="41">
        <f t="shared" si="23"/>
        <v>0.75970377111787468</v>
      </c>
    </row>
    <row r="218" spans="1:10" x14ac:dyDescent="0.2">
      <c r="A218" s="35">
        <v>41061</v>
      </c>
      <c r="B218" s="36">
        <v>8.0000000000000004E-4</v>
      </c>
      <c r="C218" s="4">
        <v>-1.4663968844504938E-3</v>
      </c>
      <c r="D218" s="37">
        <f t="shared" si="18"/>
        <v>2.269725202415751E-3</v>
      </c>
      <c r="E218" s="38">
        <f t="shared" si="19"/>
        <v>1.6201102981535058</v>
      </c>
      <c r="F218" s="3">
        <v>2.0491999999999999</v>
      </c>
      <c r="G218" s="39">
        <f t="shared" si="20"/>
        <v>3.1822759315206409E-2</v>
      </c>
      <c r="H218" s="40">
        <f t="shared" si="21"/>
        <v>2.6201102981535058</v>
      </c>
      <c r="I218" s="41">
        <f t="shared" si="22"/>
        <v>0.7821044791298104</v>
      </c>
      <c r="J218" s="41">
        <f t="shared" si="23"/>
        <v>0.78210447912981051</v>
      </c>
    </row>
    <row r="219" spans="1:10" x14ac:dyDescent="0.2">
      <c r="A219" s="35">
        <v>41091</v>
      </c>
      <c r="B219" s="36">
        <v>4.3E-3</v>
      </c>
      <c r="C219" s="4">
        <v>-1.6297858618254946E-3</v>
      </c>
      <c r="D219" s="37">
        <f t="shared" si="18"/>
        <v>5.9394659194076382E-3</v>
      </c>
      <c r="E219" s="38">
        <f t="shared" si="19"/>
        <v>1.6356723539744777</v>
      </c>
      <c r="F219" s="3">
        <v>2.0287000000000002</v>
      </c>
      <c r="G219" s="39">
        <f t="shared" si="20"/>
        <v>-1.0003903962521833E-2</v>
      </c>
      <c r="H219" s="40">
        <f t="shared" si="21"/>
        <v>2.6356723539744777</v>
      </c>
      <c r="I219" s="41">
        <f t="shared" si="22"/>
        <v>0.76970872230791887</v>
      </c>
      <c r="J219" s="41">
        <f t="shared" si="23"/>
        <v>0.76970872230791887</v>
      </c>
    </row>
    <row r="220" spans="1:10" x14ac:dyDescent="0.2">
      <c r="A220" s="35">
        <v>41122</v>
      </c>
      <c r="B220" s="36">
        <v>4.0999999999999995E-3</v>
      </c>
      <c r="C220" s="4">
        <v>5.5651581814371021E-3</v>
      </c>
      <c r="D220" s="37">
        <f t="shared" si="18"/>
        <v>-1.4570494706547255E-3</v>
      </c>
      <c r="E220" s="38">
        <f t="shared" si="19"/>
        <v>1.6318320489663001</v>
      </c>
      <c r="F220" s="3">
        <v>2.0293999999999999</v>
      </c>
      <c r="G220" s="39">
        <f t="shared" si="20"/>
        <v>3.4504855326056137E-4</v>
      </c>
      <c r="H220" s="40">
        <f t="shared" si="21"/>
        <v>2.6318320489663001</v>
      </c>
      <c r="I220" s="41">
        <f t="shared" si="22"/>
        <v>0.7710978368840381</v>
      </c>
      <c r="J220" s="41">
        <f t="shared" si="23"/>
        <v>0.77109783688403821</v>
      </c>
    </row>
    <row r="221" spans="1:10" x14ac:dyDescent="0.2">
      <c r="A221" s="35">
        <v>41153</v>
      </c>
      <c r="B221" s="36">
        <v>5.6999999999999993E-3</v>
      </c>
      <c r="C221" s="4">
        <v>4.4622122676112319E-3</v>
      </c>
      <c r="D221" s="37">
        <f t="shared" si="18"/>
        <v>1.2322889973077622E-3</v>
      </c>
      <c r="E221" s="38">
        <f t="shared" si="19"/>
        <v>1.6350752266430031</v>
      </c>
      <c r="F221" s="3">
        <v>2.0280999999999998</v>
      </c>
      <c r="G221" s="39">
        <f t="shared" si="20"/>
        <v>-6.4058342367206023E-4</v>
      </c>
      <c r="H221" s="40">
        <f t="shared" si="21"/>
        <v>2.6350752266430031</v>
      </c>
      <c r="I221" s="41">
        <f t="shared" si="22"/>
        <v>0.7696554464533184</v>
      </c>
      <c r="J221" s="41">
        <f t="shared" si="23"/>
        <v>0.7696554464533184</v>
      </c>
    </row>
    <row r="222" spans="1:10" x14ac:dyDescent="0.2">
      <c r="A222" s="35">
        <v>41183</v>
      </c>
      <c r="B222" s="36">
        <v>5.8999999999999999E-3</v>
      </c>
      <c r="C222" s="4">
        <v>-3.8892514055322014E-4</v>
      </c>
      <c r="D222" s="37">
        <f t="shared" si="18"/>
        <v>6.2913720132977691E-3</v>
      </c>
      <c r="E222" s="38">
        <f t="shared" si="19"/>
        <v>1.6516534651768393</v>
      </c>
      <c r="F222" s="3">
        <v>2.0297999999999998</v>
      </c>
      <c r="G222" s="39">
        <f t="shared" si="20"/>
        <v>8.3822296730932152E-4</v>
      </c>
      <c r="H222" s="40">
        <f t="shared" si="21"/>
        <v>2.6516534651768393</v>
      </c>
      <c r="I222" s="41">
        <f t="shared" si="22"/>
        <v>0.76548464068046385</v>
      </c>
      <c r="J222" s="41">
        <f t="shared" si="23"/>
        <v>0.76548464068046396</v>
      </c>
    </row>
    <row r="223" spans="1:10" x14ac:dyDescent="0.2">
      <c r="A223" s="35">
        <v>41214</v>
      </c>
      <c r="B223" s="36">
        <v>6.0000000000000001E-3</v>
      </c>
      <c r="C223" s="4">
        <v>-4.73808669488196E-3</v>
      </c>
      <c r="D223" s="37">
        <f t="shared" si="18"/>
        <v>1.078920689250773E-2</v>
      </c>
      <c r="E223" s="38">
        <f t="shared" si="19"/>
        <v>1.6802627030198671</v>
      </c>
      <c r="F223" s="3">
        <v>2.0678000000000001</v>
      </c>
      <c r="G223" s="39">
        <f t="shared" si="20"/>
        <v>1.8721056261700789E-2</v>
      </c>
      <c r="H223" s="40">
        <f t="shared" si="21"/>
        <v>2.6802627030198671</v>
      </c>
      <c r="I223" s="41">
        <f t="shared" si="22"/>
        <v>0.77149153986666985</v>
      </c>
      <c r="J223" s="41">
        <f t="shared" si="23"/>
        <v>0.77149153986666985</v>
      </c>
    </row>
    <row r="224" spans="1:10" x14ac:dyDescent="0.2">
      <c r="A224" s="35">
        <v>41244</v>
      </c>
      <c r="B224" s="36">
        <v>7.9000000000000008E-3</v>
      </c>
      <c r="C224" s="4">
        <v>-2.6930644902072309E-3</v>
      </c>
      <c r="D224" s="37">
        <f t="shared" si="18"/>
        <v>1.0621669330708405E-2</v>
      </c>
      <c r="E224" s="38">
        <f t="shared" si="19"/>
        <v>1.708731567170775</v>
      </c>
      <c r="F224" s="3">
        <v>2.0777999999999999</v>
      </c>
      <c r="G224" s="39">
        <f t="shared" si="20"/>
        <v>4.836057645807035E-3</v>
      </c>
      <c r="H224" s="40">
        <f t="shared" si="21"/>
        <v>2.708731567170775</v>
      </c>
      <c r="I224" s="41">
        <f t="shared" si="22"/>
        <v>0.76707490147140245</v>
      </c>
      <c r="J224" s="41">
        <f t="shared" si="23"/>
        <v>0.76707490147140256</v>
      </c>
    </row>
    <row r="225" spans="1:10" x14ac:dyDescent="0.2">
      <c r="A225" s="35">
        <v>41275</v>
      </c>
      <c r="B225" s="36">
        <v>8.6E-3</v>
      </c>
      <c r="C225" s="4">
        <v>2.957304192926058E-3</v>
      </c>
      <c r="D225" s="37">
        <f t="shared" si="18"/>
        <v>5.6260578426261532E-3</v>
      </c>
      <c r="E225" s="38">
        <f t="shared" si="19"/>
        <v>1.7239710476478254</v>
      </c>
      <c r="F225" s="3">
        <v>2.0310999999999999</v>
      </c>
      <c r="G225" s="39">
        <f t="shared" si="20"/>
        <v>-2.2475695447107501E-2</v>
      </c>
      <c r="H225" s="40">
        <f t="shared" si="21"/>
        <v>2.7239710476478254</v>
      </c>
      <c r="I225" s="41">
        <f t="shared" si="22"/>
        <v>0.74563934949083754</v>
      </c>
      <c r="J225" s="41">
        <f t="shared" si="23"/>
        <v>0.74563934949083766</v>
      </c>
    </row>
    <row r="226" spans="1:10" x14ac:dyDescent="0.2">
      <c r="A226" s="35">
        <v>41306</v>
      </c>
      <c r="B226" s="36">
        <v>6.0000000000000001E-3</v>
      </c>
      <c r="C226" s="4">
        <v>8.1900295292687275E-3</v>
      </c>
      <c r="D226" s="37">
        <f t="shared" si="18"/>
        <v>-2.1722388291136596E-3</v>
      </c>
      <c r="E226" s="38">
        <f t="shared" si="19"/>
        <v>1.7180539319687433</v>
      </c>
      <c r="F226" s="3">
        <v>1.9733000000000001</v>
      </c>
      <c r="G226" s="39">
        <f t="shared" si="20"/>
        <v>-2.8457486091280515E-2</v>
      </c>
      <c r="H226" s="40">
        <f t="shared" si="21"/>
        <v>2.7180539319687433</v>
      </c>
      <c r="I226" s="41">
        <f t="shared" si="22"/>
        <v>0.72599736774564205</v>
      </c>
      <c r="J226" s="41">
        <f t="shared" si="23"/>
        <v>0.72599736774564194</v>
      </c>
    </row>
    <row r="227" spans="1:10" x14ac:dyDescent="0.2">
      <c r="A227" s="35">
        <v>41334</v>
      </c>
      <c r="B227" s="36">
        <v>4.6999999999999993E-3</v>
      </c>
      <c r="C227" s="4">
        <v>2.6145085843749527E-3</v>
      </c>
      <c r="D227" s="37">
        <f t="shared" si="18"/>
        <v>2.0800530989417698E-3</v>
      </c>
      <c r="E227" s="38">
        <f t="shared" si="19"/>
        <v>1.7237076284730257</v>
      </c>
      <c r="F227" s="3">
        <v>1.9827999999999999</v>
      </c>
      <c r="G227" s="39">
        <f t="shared" si="20"/>
        <v>4.8142705113261245E-3</v>
      </c>
      <c r="H227" s="40">
        <f t="shared" si="21"/>
        <v>2.7237076284730257</v>
      </c>
      <c r="I227" s="41">
        <f t="shared" si="22"/>
        <v>0.72797828198307912</v>
      </c>
      <c r="J227" s="41">
        <f t="shared" si="23"/>
        <v>0.72797828198307901</v>
      </c>
    </row>
    <row r="228" spans="1:10" x14ac:dyDescent="0.2">
      <c r="A228" s="35">
        <v>41365</v>
      </c>
      <c r="B228" s="36">
        <v>5.5000000000000005E-3</v>
      </c>
      <c r="C228" s="4">
        <v>-1.0396394770870732E-3</v>
      </c>
      <c r="D228" s="37">
        <f t="shared" si="18"/>
        <v>6.5464454201804578E-3</v>
      </c>
      <c r="E228" s="38">
        <f t="shared" si="19"/>
        <v>1.7415382318033537</v>
      </c>
      <c r="F228" s="3">
        <v>2.0022000000000002</v>
      </c>
      <c r="G228" s="39">
        <f t="shared" si="20"/>
        <v>9.7841436352634186E-3</v>
      </c>
      <c r="H228" s="40">
        <f t="shared" si="21"/>
        <v>2.7415382318033537</v>
      </c>
      <c r="I228" s="41">
        <f t="shared" si="22"/>
        <v>0.73031992651912614</v>
      </c>
      <c r="J228" s="41">
        <f t="shared" si="23"/>
        <v>0.73031992651912625</v>
      </c>
    </row>
    <row r="229" spans="1:10" x14ac:dyDescent="0.2">
      <c r="A229" s="35">
        <v>41395</v>
      </c>
      <c r="B229" s="36">
        <v>3.7000000000000002E-3</v>
      </c>
      <c r="C229" s="4">
        <v>1.7804077735872337E-3</v>
      </c>
      <c r="D229" s="37">
        <f t="shared" si="18"/>
        <v>1.916180643499521E-3</v>
      </c>
      <c r="E229" s="38">
        <f t="shared" si="19"/>
        <v>1.7467915142965493</v>
      </c>
      <c r="F229" s="3">
        <v>2.0348000000000002</v>
      </c>
      <c r="G229" s="39">
        <f t="shared" si="20"/>
        <v>1.6282089701328519E-2</v>
      </c>
      <c r="H229" s="40">
        <f t="shared" si="21"/>
        <v>2.7467915142965493</v>
      </c>
      <c r="I229" s="41">
        <f t="shared" si="22"/>
        <v>0.7407915706049174</v>
      </c>
      <c r="J229" s="41">
        <f t="shared" si="23"/>
        <v>0.74079157060491752</v>
      </c>
    </row>
    <row r="230" spans="1:10" x14ac:dyDescent="0.2">
      <c r="A230" s="35">
        <v>41426</v>
      </c>
      <c r="B230" s="36">
        <v>2.5999999999999999E-3</v>
      </c>
      <c r="C230" s="4">
        <v>2.3997080855995279E-3</v>
      </c>
      <c r="D230" s="37">
        <f t="shared" si="18"/>
        <v>1.9981242291344792E-4</v>
      </c>
      <c r="E230" s="38">
        <f t="shared" si="19"/>
        <v>1.747340357364259</v>
      </c>
      <c r="F230" s="3">
        <v>2.173</v>
      </c>
      <c r="G230" s="39">
        <f t="shared" si="20"/>
        <v>6.7918222921171542E-2</v>
      </c>
      <c r="H230" s="40">
        <f t="shared" si="21"/>
        <v>2.747340357364259</v>
      </c>
      <c r="I230" s="41">
        <f t="shared" si="22"/>
        <v>0.79094677664355029</v>
      </c>
      <c r="J230" s="41">
        <f t="shared" si="23"/>
        <v>0.79094677664355006</v>
      </c>
    </row>
    <row r="231" spans="1:10" x14ac:dyDescent="0.2">
      <c r="A231" s="35">
        <v>41456</v>
      </c>
      <c r="B231" s="36">
        <v>2.9999999999999997E-4</v>
      </c>
      <c r="C231" s="4">
        <v>3.9399753323299258E-4</v>
      </c>
      <c r="D231" s="37">
        <f t="shared" si="18"/>
        <v>-9.3960513022683934E-5</v>
      </c>
      <c r="E231" s="38">
        <f t="shared" si="19"/>
        <v>1.7470822158548329</v>
      </c>
      <c r="F231" s="3">
        <v>2.2522000000000002</v>
      </c>
      <c r="G231" s="39">
        <f t="shared" si="20"/>
        <v>3.6447307869305182E-2</v>
      </c>
      <c r="H231" s="40">
        <f t="shared" si="21"/>
        <v>2.7470822158548329</v>
      </c>
      <c r="I231" s="41">
        <f t="shared" si="22"/>
        <v>0.81985169100560173</v>
      </c>
      <c r="J231" s="41">
        <f t="shared" si="23"/>
        <v>0.81985169100560185</v>
      </c>
    </row>
    <row r="232" spans="1:10" x14ac:dyDescent="0.2">
      <c r="A232" s="35">
        <v>41487</v>
      </c>
      <c r="B232" s="36">
        <v>2.3999999999999998E-3</v>
      </c>
      <c r="C232" s="4">
        <v>1.2029315570472043E-3</v>
      </c>
      <c r="D232" s="37">
        <f t="shared" si="18"/>
        <v>1.1956301816766768E-3</v>
      </c>
      <c r="E232" s="38">
        <f t="shared" si="19"/>
        <v>1.7503667102636564</v>
      </c>
      <c r="F232" s="3">
        <v>2.3422000000000001</v>
      </c>
      <c r="G232" s="39">
        <f t="shared" si="20"/>
        <v>3.99609270935085E-2</v>
      </c>
      <c r="H232" s="40">
        <f t="shared" si="21"/>
        <v>2.7503667102636564</v>
      </c>
      <c r="I232" s="41">
        <f t="shared" si="22"/>
        <v>0.85159553133751809</v>
      </c>
      <c r="J232" s="41">
        <f t="shared" si="23"/>
        <v>0.85159553133751809</v>
      </c>
    </row>
    <row r="233" spans="1:10" x14ac:dyDescent="0.2">
      <c r="A233" s="35">
        <v>41518</v>
      </c>
      <c r="B233" s="36">
        <v>3.4999999999999996E-3</v>
      </c>
      <c r="C233" s="4">
        <v>1.1630044852635191E-3</v>
      </c>
      <c r="D233" s="37">
        <f t="shared" si="18"/>
        <v>2.3342807357709106E-3</v>
      </c>
      <c r="E233" s="38">
        <f t="shared" si="19"/>
        <v>1.7567868382917307</v>
      </c>
      <c r="F233" s="3">
        <v>2.2705000000000002</v>
      </c>
      <c r="G233" s="39">
        <f t="shared" si="20"/>
        <v>-3.0612244897959131E-2</v>
      </c>
      <c r="H233" s="40">
        <f t="shared" si="21"/>
        <v>2.7567868382917307</v>
      </c>
      <c r="I233" s="41">
        <f t="shared" si="22"/>
        <v>0.82360375799201702</v>
      </c>
      <c r="J233" s="41">
        <f t="shared" si="23"/>
        <v>0.82360375799201713</v>
      </c>
    </row>
    <row r="234" spans="1:10" x14ac:dyDescent="0.2">
      <c r="A234" s="35">
        <v>41548</v>
      </c>
      <c r="B234" s="36">
        <v>5.6999999999999993E-3</v>
      </c>
      <c r="C234" s="4">
        <v>-2.5752832598047171E-3</v>
      </c>
      <c r="D234" s="37">
        <f t="shared" si="18"/>
        <v>8.2966494823291104E-3</v>
      </c>
      <c r="E234" s="38">
        <f t="shared" si="19"/>
        <v>1.7796589323865355</v>
      </c>
      <c r="F234" s="3">
        <v>2.1886000000000001</v>
      </c>
      <c r="G234" s="39">
        <f t="shared" si="20"/>
        <v>-3.6071349922924503E-2</v>
      </c>
      <c r="H234" s="40">
        <f t="shared" si="21"/>
        <v>2.7796589323865355</v>
      </c>
      <c r="I234" s="41">
        <f t="shared" si="22"/>
        <v>0.78736278559216288</v>
      </c>
      <c r="J234" s="41">
        <f t="shared" si="23"/>
        <v>0.78736278559216288</v>
      </c>
    </row>
    <row r="235" spans="1:10" x14ac:dyDescent="0.2">
      <c r="A235" s="35">
        <v>41579</v>
      </c>
      <c r="B235" s="36">
        <v>5.4000000000000003E-3</v>
      </c>
      <c r="C235" s="4">
        <v>-2.042424190523473E-3</v>
      </c>
      <c r="D235" s="37">
        <f t="shared" si="18"/>
        <v>7.4576558873122867E-3</v>
      </c>
      <c r="E235" s="38">
        <f t="shared" si="19"/>
        <v>1.800388672188368</v>
      </c>
      <c r="F235" s="3">
        <v>2.2953999999999999</v>
      </c>
      <c r="G235" s="39">
        <f t="shared" si="20"/>
        <v>4.8798318559809824E-2</v>
      </c>
      <c r="H235" s="40">
        <f t="shared" si="21"/>
        <v>2.800388672188368</v>
      </c>
      <c r="I235" s="41">
        <f t="shared" si="22"/>
        <v>0.81967193439839769</v>
      </c>
      <c r="J235" s="41">
        <f t="shared" si="23"/>
        <v>0.81967193439839758</v>
      </c>
    </row>
    <row r="236" spans="1:10" x14ac:dyDescent="0.2">
      <c r="A236" s="35">
        <v>41609</v>
      </c>
      <c r="B236" s="36">
        <v>9.1999999999999998E-3</v>
      </c>
      <c r="C236" s="4">
        <v>-8.5811497882559706E-5</v>
      </c>
      <c r="D236" s="37">
        <f t="shared" si="18"/>
        <v>9.2866083956593126E-3</v>
      </c>
      <c r="E236" s="38">
        <f t="shared" si="19"/>
        <v>1.8263947851426217</v>
      </c>
      <c r="F236" s="3">
        <v>2.3454999999999999</v>
      </c>
      <c r="G236" s="39">
        <f t="shared" si="20"/>
        <v>2.1826261218088366E-2</v>
      </c>
      <c r="H236" s="40">
        <f t="shared" si="21"/>
        <v>2.8263947851426217</v>
      </c>
      <c r="I236" s="41">
        <f t="shared" si="22"/>
        <v>0.82985576265901739</v>
      </c>
      <c r="J236" s="41">
        <f t="shared" si="23"/>
        <v>0.82985576265901739</v>
      </c>
    </row>
    <row r="237" spans="1:10" x14ac:dyDescent="0.2">
      <c r="A237" s="35">
        <v>41640</v>
      </c>
      <c r="B237" s="36">
        <v>5.5000000000000005E-3</v>
      </c>
      <c r="C237" s="4">
        <v>3.7202476732360878E-3</v>
      </c>
      <c r="D237" s="37">
        <f t="shared" si="18"/>
        <v>1.7731557482174587E-3</v>
      </c>
      <c r="E237" s="38">
        <f t="shared" si="19"/>
        <v>1.8314064233026293</v>
      </c>
      <c r="F237" s="3">
        <v>2.3822000000000001</v>
      </c>
      <c r="G237" s="39">
        <f t="shared" si="20"/>
        <v>1.5646983585589504E-2</v>
      </c>
      <c r="H237" s="40">
        <f t="shared" si="21"/>
        <v>2.8314064233026293</v>
      </c>
      <c r="I237" s="41">
        <f t="shared" si="22"/>
        <v>0.84134865994311669</v>
      </c>
      <c r="J237" s="41">
        <f t="shared" si="23"/>
        <v>0.84134865994311669</v>
      </c>
    </row>
    <row r="238" spans="1:10" x14ac:dyDescent="0.2">
      <c r="A238" s="35">
        <v>41671</v>
      </c>
      <c r="B238" s="36">
        <v>6.8999999999999999E-3</v>
      </c>
      <c r="C238" s="4">
        <v>3.6979086509687509E-3</v>
      </c>
      <c r="D238" s="37">
        <f t="shared" si="18"/>
        <v>3.1902939334953473E-3</v>
      </c>
      <c r="E238" s="38">
        <f t="shared" si="19"/>
        <v>1.8404394420381514</v>
      </c>
      <c r="F238" s="3">
        <v>2.3837000000000002</v>
      </c>
      <c r="G238" s="39">
        <f t="shared" si="20"/>
        <v>6.296700528923083E-4</v>
      </c>
      <c r="H238" s="40">
        <f t="shared" si="21"/>
        <v>2.8404394420381514</v>
      </c>
      <c r="I238" s="41">
        <f t="shared" si="22"/>
        <v>0.83920113371245864</v>
      </c>
      <c r="J238" s="41">
        <f t="shared" si="23"/>
        <v>0.83920113371245864</v>
      </c>
    </row>
    <row r="239" spans="1:10" x14ac:dyDescent="0.2">
      <c r="A239" s="35">
        <v>41699</v>
      </c>
      <c r="B239" s="36">
        <v>9.1999999999999998E-3</v>
      </c>
      <c r="C239" s="4">
        <v>6.4400441262282282E-3</v>
      </c>
      <c r="D239" s="37">
        <f t="shared" si="18"/>
        <v>2.7422953705782405E-3</v>
      </c>
      <c r="E239" s="38">
        <f t="shared" si="19"/>
        <v>1.8482287659704606</v>
      </c>
      <c r="F239" s="3">
        <v>2.3260999999999998</v>
      </c>
      <c r="G239" s="39">
        <f t="shared" si="20"/>
        <v>-2.4164114611738185E-2</v>
      </c>
      <c r="H239" s="40">
        <f t="shared" si="21"/>
        <v>2.8482287659704606</v>
      </c>
      <c r="I239" s="41">
        <f t="shared" si="22"/>
        <v>0.81668299533778532</v>
      </c>
      <c r="J239" s="41">
        <f t="shared" si="23"/>
        <v>0.81668299533778532</v>
      </c>
    </row>
    <row r="240" spans="1:10" x14ac:dyDescent="0.2">
      <c r="A240" s="35">
        <v>41730</v>
      </c>
      <c r="B240" s="36">
        <v>6.7000000000000002E-3</v>
      </c>
      <c r="C240" s="4">
        <v>3.2967544531576909E-3</v>
      </c>
      <c r="D240" s="37">
        <f t="shared" si="18"/>
        <v>3.3920627488694954E-3</v>
      </c>
      <c r="E240" s="38">
        <f t="shared" si="19"/>
        <v>1.8578901366677676</v>
      </c>
      <c r="F240" s="3">
        <v>2.2328000000000001</v>
      </c>
      <c r="G240" s="39">
        <f t="shared" si="20"/>
        <v>-4.0110055457632826E-2</v>
      </c>
      <c r="H240" s="40">
        <f t="shared" si="21"/>
        <v>2.8578901366677676</v>
      </c>
      <c r="I240" s="41">
        <f t="shared" si="22"/>
        <v>0.78127565904384</v>
      </c>
      <c r="J240" s="41">
        <f t="shared" si="23"/>
        <v>0.78127565904384</v>
      </c>
    </row>
    <row r="241" spans="1:10" x14ac:dyDescent="0.2">
      <c r="A241" s="35">
        <v>41760</v>
      </c>
      <c r="B241" s="36">
        <v>4.5999999999999999E-3</v>
      </c>
      <c r="C241" s="4">
        <v>3.4926098400485106E-3</v>
      </c>
      <c r="D241" s="37">
        <f t="shared" si="18"/>
        <v>1.1035359394704347E-3</v>
      </c>
      <c r="E241" s="38">
        <f>((1+D241)*(1+E240))-1</f>
        <v>1.8610439211446383</v>
      </c>
      <c r="F241" s="3">
        <v>2.2208999999999999</v>
      </c>
      <c r="G241" s="39">
        <f t="shared" si="20"/>
        <v>-5.3296309566464722E-3</v>
      </c>
      <c r="H241" s="40">
        <f t="shared" si="21"/>
        <v>2.8610439211446383</v>
      </c>
      <c r="I241" s="41">
        <f t="shared" si="22"/>
        <v>0.77625512267965058</v>
      </c>
      <c r="J241" s="41">
        <f t="shared" si="23"/>
        <v>0.77625512267965047</v>
      </c>
    </row>
    <row r="242" spans="1:10" x14ac:dyDescent="0.2">
      <c r="A242" s="35">
        <v>41791</v>
      </c>
      <c r="B242" s="36">
        <v>4.0000000000000001E-3</v>
      </c>
      <c r="C242" s="4">
        <v>1.8621269440941557E-3</v>
      </c>
      <c r="D242" s="37">
        <f t="shared" si="18"/>
        <v>2.1338994642174924E-3</v>
      </c>
      <c r="E242" s="38">
        <f t="shared" ref="E242:E251" si="24">((1+D242)*(1+E241))-1</f>
        <v>1.8671491012350714</v>
      </c>
      <c r="F242" s="3">
        <v>2.2355</v>
      </c>
      <c r="G242" s="39">
        <f t="shared" si="20"/>
        <v>6.5739114773290868E-3</v>
      </c>
      <c r="H242" s="40">
        <f t="shared" si="21"/>
        <v>2.8671491012350714</v>
      </c>
      <c r="I242" s="41">
        <f t="shared" si="22"/>
        <v>0.77969436575064122</v>
      </c>
      <c r="J242" s="41">
        <f t="shared" si="23"/>
        <v>0.77969436575064122</v>
      </c>
    </row>
    <row r="243" spans="1:10" x14ac:dyDescent="0.2">
      <c r="A243" s="35">
        <v>41821</v>
      </c>
      <c r="B243" s="36">
        <v>1E-4</v>
      </c>
      <c r="C243" s="4">
        <v>-3.901939641608454E-4</v>
      </c>
      <c r="D243" s="37">
        <f t="shared" si="18"/>
        <v>4.903853095488131E-4</v>
      </c>
      <c r="E243" s="38">
        <f t="shared" si="24"/>
        <v>1.8685551090346033</v>
      </c>
      <c r="F243" s="3">
        <v>2.2246000000000001</v>
      </c>
      <c r="G243" s="39">
        <f t="shared" si="20"/>
        <v>-4.8758666964884411E-3</v>
      </c>
      <c r="H243" s="40">
        <f t="shared" si="21"/>
        <v>2.8685551090346033</v>
      </c>
      <c r="I243" s="41">
        <f t="shared" si="22"/>
        <v>0.77551238008067314</v>
      </c>
      <c r="J243" s="41">
        <f t="shared" si="23"/>
        <v>0.77551238008067325</v>
      </c>
    </row>
    <row r="244" spans="1:10" x14ac:dyDescent="0.2">
      <c r="A244" s="35">
        <v>41852</v>
      </c>
      <c r="B244" s="36">
        <v>2.5000000000000001E-3</v>
      </c>
      <c r="C244" s="4">
        <v>-1.6705141657922251E-3</v>
      </c>
      <c r="D244" s="37">
        <f t="shared" si="18"/>
        <v>4.1774927265694206E-3</v>
      </c>
      <c r="E244" s="38">
        <f t="shared" si="24"/>
        <v>1.8805384771383591</v>
      </c>
      <c r="F244">
        <v>2.2679999999999998</v>
      </c>
      <c r="G244" s="39">
        <f t="shared" ref="G244:G251" si="25">(F244-F243)/F243</f>
        <v>1.9509125235997328E-2</v>
      </c>
      <c r="H244" s="40">
        <f t="shared" ref="H244:H249" si="26">F$2*(1+E244)</f>
        <v>2.8805384771383591</v>
      </c>
      <c r="I244" s="41">
        <f t="shared" ref="I244:I249" si="27">(F244/H244)*F$2</f>
        <v>0.78735278768194783</v>
      </c>
      <c r="J244" s="41">
        <f t="shared" ref="J244:J249" si="28">(1+G244)/(1+D244)*I243</f>
        <v>0.78735278768194794</v>
      </c>
    </row>
    <row r="245" spans="1:10" x14ac:dyDescent="0.2">
      <c r="A245" s="35">
        <v>41883</v>
      </c>
      <c r="B245" s="36">
        <v>5.7000000000000002E-3</v>
      </c>
      <c r="C245" s="4">
        <v>7.5256882431085081E-4</v>
      </c>
      <c r="D245" s="37">
        <f t="shared" si="18"/>
        <v>4.9437106931451424E-3</v>
      </c>
      <c r="E245" s="38">
        <f t="shared" si="24"/>
        <v>1.8947790260098039</v>
      </c>
      <c r="F245">
        <v>2.3329</v>
      </c>
      <c r="G245" s="39">
        <f t="shared" si="25"/>
        <v>2.8615520282187029E-2</v>
      </c>
      <c r="H245" s="40">
        <f t="shared" si="26"/>
        <v>2.8947790260098039</v>
      </c>
      <c r="I245" s="41">
        <f t="shared" si="27"/>
        <v>0.8058991650273547</v>
      </c>
      <c r="J245" s="41">
        <f t="shared" si="28"/>
        <v>0.80589916502735459</v>
      </c>
    </row>
    <row r="246" spans="1:10" x14ac:dyDescent="0.2">
      <c r="A246" s="35">
        <v>41913</v>
      </c>
      <c r="B246" s="36">
        <v>4.1999999999999997E-3</v>
      </c>
      <c r="C246" s="4">
        <v>-2.5122778125539202E-3</v>
      </c>
      <c r="D246" s="37">
        <f t="shared" si="18"/>
        <v>6.7291833906828469E-3</v>
      </c>
      <c r="E246" s="38">
        <f t="shared" si="24"/>
        <v>1.9142585249513262</v>
      </c>
      <c r="F246">
        <v>2.4483000000000001</v>
      </c>
      <c r="G246" s="39">
        <f t="shared" si="25"/>
        <v>4.9466329461185725E-2</v>
      </c>
      <c r="H246" s="40">
        <f t="shared" si="26"/>
        <v>2.9142585249513262</v>
      </c>
      <c r="I246" s="41">
        <f t="shared" si="27"/>
        <v>0.84011077913579801</v>
      </c>
      <c r="J246" s="41">
        <f t="shared" si="28"/>
        <v>0.84011077913579812</v>
      </c>
    </row>
    <row r="247" spans="1:10" x14ac:dyDescent="0.2">
      <c r="A247" s="35">
        <v>41944</v>
      </c>
      <c r="B247" s="36">
        <v>5.1000000000000004E-3</v>
      </c>
      <c r="C247" s="4">
        <v>-5.3994179410612464E-3</v>
      </c>
      <c r="D247" s="37">
        <f t="shared" si="18"/>
        <v>1.0556416445409944E-2</v>
      </c>
      <c r="E247" s="38">
        <f t="shared" si="24"/>
        <v>1.9450226515702984</v>
      </c>
      <c r="F247">
        <v>2.5484</v>
      </c>
      <c r="G247" s="39">
        <f t="shared" si="25"/>
        <v>4.0885512396356592E-2</v>
      </c>
      <c r="H247" s="40">
        <f t="shared" si="26"/>
        <v>2.9450226515702984</v>
      </c>
      <c r="I247" s="41">
        <f t="shared" si="27"/>
        <v>0.86532441393657278</v>
      </c>
      <c r="J247" s="41">
        <f t="shared" si="28"/>
        <v>0.86532441393657267</v>
      </c>
    </row>
    <row r="248" spans="1:10" x14ac:dyDescent="0.2">
      <c r="A248" s="35">
        <v>41974</v>
      </c>
      <c r="B248" s="36">
        <v>7.7999999999999996E-3</v>
      </c>
      <c r="C248" s="4">
        <v>-5.6701009100109667E-3</v>
      </c>
      <c r="D248" s="37">
        <f t="shared" si="18"/>
        <v>1.354691327530122E-2</v>
      </c>
      <c r="E248" s="38">
        <f t="shared" si="24"/>
        <v>1.9849186180249188</v>
      </c>
      <c r="F248">
        <v>2.6394000000000002</v>
      </c>
      <c r="G248" s="39">
        <f t="shared" si="25"/>
        <v>3.5708679956050933E-2</v>
      </c>
      <c r="H248" s="40">
        <f t="shared" si="26"/>
        <v>2.9849186180249188</v>
      </c>
      <c r="I248" s="41">
        <f t="shared" si="27"/>
        <v>0.88424521327367256</v>
      </c>
      <c r="J248" s="41">
        <f t="shared" si="28"/>
        <v>0.88424521327367245</v>
      </c>
    </row>
    <row r="249" spans="1:10" x14ac:dyDescent="0.2">
      <c r="A249" s="35">
        <v>42005</v>
      </c>
      <c r="B249" s="36">
        <v>1.24E-2</v>
      </c>
      <c r="C249" s="4">
        <v>-4.7058923734732971E-3</v>
      </c>
      <c r="D249" s="37">
        <f t="shared" si="18"/>
        <v>1.7186771470259821E-2</v>
      </c>
      <c r="E249" s="38">
        <f t="shared" si="24"/>
        <v>2.0362197321702369</v>
      </c>
      <c r="F249">
        <v>2.6341999999999999</v>
      </c>
      <c r="G249" s="39">
        <f>(F249-F248)/F248</f>
        <v>-1.970144729862967E-3</v>
      </c>
      <c r="H249" s="40">
        <f t="shared" si="26"/>
        <v>3.0362197321702369</v>
      </c>
      <c r="I249" s="41">
        <f t="shared" si="27"/>
        <v>0.86759201650966145</v>
      </c>
      <c r="J249" s="41">
        <f t="shared" si="28"/>
        <v>0.86759201650966133</v>
      </c>
    </row>
    <row r="250" spans="1:10" x14ac:dyDescent="0.2">
      <c r="A250" s="35">
        <v>42036</v>
      </c>
      <c r="B250" s="36">
        <v>1.2200000000000001E-2</v>
      </c>
      <c r="C250" s="4">
        <v>4.3430449237722435E-3</v>
      </c>
      <c r="D250" s="37">
        <f t="shared" si="18"/>
        <v>7.8229795247142242E-3</v>
      </c>
      <c r="E250" s="38">
        <f t="shared" si="24"/>
        <v>2.0599720169675377</v>
      </c>
      <c r="F250" s="46">
        <v>2.8165</v>
      </c>
      <c r="G250" s="39">
        <f t="shared" si="25"/>
        <v>6.9205071748538502E-2</v>
      </c>
      <c r="H250" s="40">
        <f t="shared" ref="H250:H256" si="29">F$2*(1+E250)</f>
        <v>3.0599720169675377</v>
      </c>
      <c r="I250" s="41">
        <f t="shared" ref="I250:I256" si="30">(F250/H250)*F$2</f>
        <v>0.92043325376262075</v>
      </c>
      <c r="J250" s="41">
        <f t="shared" ref="J250:J251" si="31">(1+G250)/(1+D250)*I249</f>
        <v>0.92043325376262064</v>
      </c>
    </row>
    <row r="251" spans="1:10" x14ac:dyDescent="0.2">
      <c r="A251" s="35">
        <v>42064</v>
      </c>
      <c r="B251" s="36">
        <v>1.32E-2</v>
      </c>
      <c r="C251" s="4">
        <v>5.9517216110973603E-3</v>
      </c>
      <c r="D251" s="37">
        <f t="shared" si="18"/>
        <v>7.2053938903688941E-3</v>
      </c>
      <c r="E251" s="38">
        <f t="shared" si="24"/>
        <v>2.0820203206432955</v>
      </c>
      <c r="F251" s="46">
        <v>3.1394772727272726</v>
      </c>
      <c r="G251" s="39">
        <f t="shared" si="25"/>
        <v>0.11467327275955001</v>
      </c>
      <c r="H251" s="40">
        <f t="shared" si="29"/>
        <v>3.0820203206432955</v>
      </c>
      <c r="I251" s="41">
        <f t="shared" si="30"/>
        <v>1.0186426259746348</v>
      </c>
      <c r="J251" s="41">
        <f t="shared" si="31"/>
        <v>1.0186426259746351</v>
      </c>
    </row>
    <row r="252" spans="1:10" x14ac:dyDescent="0.2">
      <c r="A252" s="35">
        <v>42095</v>
      </c>
      <c r="B252" s="36">
        <v>7.1000000000000004E-3</v>
      </c>
      <c r="C252" s="4">
        <v>2.0328732545877859E-3</v>
      </c>
      <c r="D252" s="37">
        <f t="shared" si="18"/>
        <v>5.0568468167659919E-3</v>
      </c>
      <c r="E252" s="38">
        <f>((1+D252)*(1+E251))-1</f>
        <v>2.0976056252909485</v>
      </c>
      <c r="F252" s="46">
        <v>3.0432200000000007</v>
      </c>
      <c r="G252" s="39">
        <f>(F252-F251)/F251</f>
        <v>-3.0660286527143085E-2</v>
      </c>
      <c r="H252" s="40">
        <f t="shared" si="29"/>
        <v>3.0976056252909485</v>
      </c>
      <c r="I252" s="41">
        <f t="shared" si="30"/>
        <v>0.9824426890089214</v>
      </c>
      <c r="J252" s="41">
        <f>(1+G252)/(1+D252)*I251</f>
        <v>0.9824426890089214</v>
      </c>
    </row>
    <row r="253" spans="1:10" x14ac:dyDescent="0.2">
      <c r="A253" s="35">
        <v>42125</v>
      </c>
      <c r="B253" s="36">
        <v>7.4000000000000003E-3</v>
      </c>
      <c r="C253" s="4">
        <v>5.0000000000000001E-3</v>
      </c>
      <c r="D253" s="37">
        <f t="shared" si="18"/>
        <v>2.3880597014926952E-3</v>
      </c>
      <c r="E253" s="38">
        <f t="shared" ref="E253:E257" si="32">((1+D253)*(1+E252))-1</f>
        <v>2.1050028924558228</v>
      </c>
      <c r="F253" s="46">
        <v>3.061715</v>
      </c>
      <c r="G253" s="39">
        <f t="shared" ref="G253:G256" si="33">(F253-F252)/F252</f>
        <v>6.0774442859863097E-3</v>
      </c>
      <c r="H253" s="40">
        <f t="shared" si="29"/>
        <v>3.1050028924558228</v>
      </c>
      <c r="I253" s="41">
        <f t="shared" si="30"/>
        <v>0.98605866275970344</v>
      </c>
      <c r="J253" s="41">
        <f t="shared" ref="J253:J255" si="34">(1+G253)/(1+D253)*I252</f>
        <v>0.98605866275970355</v>
      </c>
    </row>
    <row r="254" spans="1:10" x14ac:dyDescent="0.2">
      <c r="A254" s="35">
        <v>42156</v>
      </c>
      <c r="B254" s="36">
        <v>7.9000000000000008E-3</v>
      </c>
      <c r="C254" s="4">
        <v>4.0000000000000001E-3</v>
      </c>
      <c r="D254" s="37">
        <f t="shared" si="18"/>
        <v>3.8844621513944855E-3</v>
      </c>
      <c r="E254" s="38">
        <f t="shared" si="32"/>
        <v>2.1170641586715377</v>
      </c>
      <c r="F254" s="46">
        <v>3.1117380952380946</v>
      </c>
      <c r="G254" s="39">
        <f t="shared" si="33"/>
        <v>1.6338259843941931E-2</v>
      </c>
      <c r="H254" s="40">
        <f t="shared" si="29"/>
        <v>3.1170641586715377</v>
      </c>
      <c r="I254" s="41">
        <f t="shared" si="30"/>
        <v>0.99829132056245096</v>
      </c>
      <c r="J254" s="41">
        <f t="shared" si="34"/>
        <v>0.99829132056245085</v>
      </c>
    </row>
    <row r="255" spans="1:10" x14ac:dyDescent="0.2">
      <c r="A255" s="35">
        <v>42186</v>
      </c>
      <c r="B255" s="36">
        <v>6.1999999999999998E-3</v>
      </c>
      <c r="C255" s="4">
        <v>0</v>
      </c>
      <c r="D255" s="37">
        <f t="shared" si="18"/>
        <v>6.1999999999999833E-3</v>
      </c>
      <c r="E255" s="38">
        <f t="shared" si="32"/>
        <v>2.1363899564553011</v>
      </c>
      <c r="F255" s="46">
        <v>3.2231434782608703</v>
      </c>
      <c r="G255" s="39">
        <f t="shared" si="33"/>
        <v>3.5801657984410644E-2</v>
      </c>
      <c r="H255" s="40">
        <f t="shared" si="29"/>
        <v>3.1363899564553011</v>
      </c>
      <c r="I255" s="41">
        <f t="shared" si="30"/>
        <v>1.0276603110614526</v>
      </c>
      <c r="J255" s="41">
        <f t="shared" si="34"/>
        <v>1.0276603110614526</v>
      </c>
    </row>
    <row r="256" spans="1:10" x14ac:dyDescent="0.2">
      <c r="A256" s="35">
        <v>42217</v>
      </c>
      <c r="B256" s="36">
        <v>2.2000000000000001E-3</v>
      </c>
      <c r="C256" s="4">
        <v>-1E-3</v>
      </c>
      <c r="D256" s="37">
        <f t="shared" si="18"/>
        <v>3.2032032032032198E-3</v>
      </c>
      <c r="E256" s="38">
        <f t="shared" si="32"/>
        <v>2.1464364508103131</v>
      </c>
      <c r="F256" s="46">
        <v>3.5143047619047616</v>
      </c>
      <c r="G256" s="39">
        <f t="shared" si="33"/>
        <v>9.0334571081829351E-2</v>
      </c>
      <c r="H256" s="40">
        <f t="shared" si="29"/>
        <v>3.1464364508103131</v>
      </c>
      <c r="I256" s="41">
        <f t="shared" si="30"/>
        <v>1.1169158560312604</v>
      </c>
      <c r="J256" s="41">
        <f>(1+G256)/(1+D256)*I255</f>
        <v>1.1169158560312604</v>
      </c>
    </row>
    <row r="257" spans="1:10" x14ac:dyDescent="0.2">
      <c r="A257" s="35">
        <v>42248</v>
      </c>
      <c r="B257" s="36">
        <v>5.4000000000000003E-3</v>
      </c>
      <c r="C257" s="47">
        <v>-2E-3</v>
      </c>
      <c r="D257" s="37">
        <f t="shared" si="18"/>
        <v>7.4148296593186114E-3</v>
      </c>
      <c r="E257" s="38">
        <f t="shared" si="32"/>
        <v>2.1697667411269426</v>
      </c>
      <c r="F257" s="46">
        <v>3.9064571428571431</v>
      </c>
      <c r="G257" s="39">
        <f t="shared" ref="G257" si="35">(F257-F256)/F256</f>
        <v>0.11158747107061766</v>
      </c>
      <c r="H257" s="40">
        <f t="shared" ref="H257" si="36">F$2*(1+E257)</f>
        <v>3.1697667411269426</v>
      </c>
      <c r="I257" s="41">
        <f t="shared" ref="I257" si="37">(F257/H257)*F$2</f>
        <v>1.2324115500903661</v>
      </c>
      <c r="J257" s="41">
        <f>(1+G257)/(1+D257)*I256</f>
        <v>1.2324115500903661</v>
      </c>
    </row>
    <row r="258" spans="1:10" x14ac:dyDescent="0.2">
      <c r="A258" s="35">
        <v>42278</v>
      </c>
      <c r="B258" s="36">
        <v>8.2000000000000007E-3</v>
      </c>
      <c r="C258" s="47">
        <v>0</v>
      </c>
      <c r="D258" s="37">
        <f t="shared" si="18"/>
        <v>8.1999999999999851E-3</v>
      </c>
      <c r="E258" s="38">
        <f t="shared" ref="E258:E297" si="38">((1+D258)*(1+E257))-1</f>
        <v>2.1957588284041836</v>
      </c>
      <c r="F258" s="46">
        <v>3.8801380952380962</v>
      </c>
      <c r="G258" s="39">
        <f t="shared" ref="G258" si="39">(F258-F257)/F257</f>
        <v>-6.7373189200784179E-3</v>
      </c>
      <c r="H258" s="40">
        <f t="shared" ref="H258" si="40">F$2*(1+E258)</f>
        <v>3.1957588284041836</v>
      </c>
      <c r="I258" s="41">
        <f t="shared" ref="I258" si="41">(F258/H258)*F$2</f>
        <v>1.2141523511571304</v>
      </c>
      <c r="J258" s="41">
        <f>(1+G258)/(1+D258)*I257</f>
        <v>1.2141523511571306</v>
      </c>
    </row>
    <row r="259" spans="1:10" x14ac:dyDescent="0.2">
      <c r="A259" s="35">
        <v>42309</v>
      </c>
      <c r="B259" s="36">
        <v>1.01E-2</v>
      </c>
      <c r="C259" s="47">
        <v>-2E-3</v>
      </c>
      <c r="D259" s="37">
        <f t="shared" si="18"/>
        <v>1.2124248496993895E-2</v>
      </c>
      <c r="E259" s="38">
        <f t="shared" si="38"/>
        <v>2.2345050025762179</v>
      </c>
      <c r="F259" s="46">
        <v>3.7764600000000002</v>
      </c>
      <c r="G259" s="39">
        <f t="shared" ref="G259:G262" si="42">(F259-F258)/F258</f>
        <v>-2.6720207552750525E-2</v>
      </c>
      <c r="H259" s="40">
        <f t="shared" ref="H259:H262" si="43">F$2*(1+E259)</f>
        <v>3.2345050025762179</v>
      </c>
      <c r="I259" s="41">
        <f t="shared" ref="I259:I262" si="44">(F259/H259)*F$2</f>
        <v>1.1675542307067468</v>
      </c>
      <c r="J259" s="41">
        <f t="shared" ref="J259:J262" si="45">(1+G259)/(1+D259)*I258</f>
        <v>1.1675542307067466</v>
      </c>
    </row>
    <row r="260" spans="1:10" x14ac:dyDescent="0.2">
      <c r="A260" s="35">
        <v>42339</v>
      </c>
      <c r="B260" s="36">
        <v>9.5999999999999992E-3</v>
      </c>
      <c r="C260" s="47">
        <v>-3.0000000000000001E-3</v>
      </c>
      <c r="D260" s="37">
        <f t="shared" si="18"/>
        <v>1.2637913741223805E-2</v>
      </c>
      <c r="E260" s="38">
        <f t="shared" si="38"/>
        <v>2.275382397794333</v>
      </c>
      <c r="F260" s="46">
        <v>3.8711000000000002</v>
      </c>
      <c r="G260" s="39">
        <f t="shared" si="42"/>
        <v>2.506050640017372E-2</v>
      </c>
      <c r="H260" s="40">
        <f t="shared" si="43"/>
        <v>3.275382397794333</v>
      </c>
      <c r="I260" s="41">
        <f t="shared" si="44"/>
        <v>1.1818772680120733</v>
      </c>
      <c r="J260" s="41">
        <f t="shared" si="45"/>
        <v>1.1818772680120733</v>
      </c>
    </row>
    <row r="261" spans="1:10" x14ac:dyDescent="0.2">
      <c r="A261" s="35">
        <v>42370</v>
      </c>
      <c r="B261" s="36">
        <v>1.2699999999999999E-2</v>
      </c>
      <c r="C261" s="47">
        <v>2E-3</v>
      </c>
      <c r="D261" s="37">
        <f t="shared" si="18"/>
        <v>1.0678642714570863E-2</v>
      </c>
      <c r="E261" s="38">
        <f t="shared" si="38"/>
        <v>2.3103590361739732</v>
      </c>
      <c r="F261" s="46">
        <v>4.0523499999999997</v>
      </c>
      <c r="G261" s="39">
        <f t="shared" si="42"/>
        <v>4.6821316938337798E-2</v>
      </c>
      <c r="H261" s="40">
        <f t="shared" si="43"/>
        <v>3.3103590361739732</v>
      </c>
      <c r="I261" s="41">
        <f t="shared" si="44"/>
        <v>1.2241421415979097</v>
      </c>
      <c r="J261" s="41">
        <f t="shared" si="45"/>
        <v>1.2241421415979097</v>
      </c>
    </row>
    <row r="262" spans="1:10" x14ac:dyDescent="0.2">
      <c r="A262" s="35">
        <v>42401</v>
      </c>
      <c r="B262" s="36">
        <v>8.9999999999999993E-3</v>
      </c>
      <c r="C262" s="47">
        <v>1E-3</v>
      </c>
      <c r="D262" s="37">
        <f t="shared" ref="D262:D297" si="46">(1+B262)/(1+C262)-1</f>
        <v>7.9920079920079434E-3</v>
      </c>
      <c r="E262" s="38">
        <f t="shared" si="38"/>
        <v>2.3368154520474915</v>
      </c>
      <c r="F262" s="46">
        <v>3.9731100000000001</v>
      </c>
      <c r="G262" s="39">
        <f t="shared" si="42"/>
        <v>-1.955408590077351E-2</v>
      </c>
      <c r="H262" s="40">
        <f t="shared" si="43"/>
        <v>3.3368154520474915</v>
      </c>
      <c r="I262" s="41">
        <f t="shared" si="44"/>
        <v>1.1906891636941066</v>
      </c>
      <c r="J262" s="41">
        <f t="shared" si="45"/>
        <v>1.1906891636941068</v>
      </c>
    </row>
    <row r="263" spans="1:10" x14ac:dyDescent="0.2">
      <c r="A263" s="35">
        <v>42430</v>
      </c>
      <c r="B263" s="36">
        <v>4.3E-3</v>
      </c>
      <c r="C263" s="47">
        <v>4.0000000000000001E-3</v>
      </c>
      <c r="D263" s="37">
        <f t="shared" si="46"/>
        <v>2.9880478087651596E-4</v>
      </c>
      <c r="E263" s="38">
        <f t="shared" si="38"/>
        <v>2.3378125084574659</v>
      </c>
      <c r="F263" s="46">
        <v>3.7033090909090913</v>
      </c>
      <c r="G263" s="39">
        <f t="shared" ref="G263:G266" si="47">(F263-F262)/F262</f>
        <v>-6.7906730266946755E-2</v>
      </c>
      <c r="H263" s="40">
        <f t="shared" ref="H263:H266" si="48">F$2*(1+E263)</f>
        <v>3.3378125084574659</v>
      </c>
      <c r="I263" s="41">
        <f t="shared" ref="I263:I266" si="49">(F263/H263)*F$2</f>
        <v>1.1095018313717495</v>
      </c>
      <c r="J263" s="41">
        <f t="shared" ref="J263:J266" si="50">(1+G263)/(1+D263)*I262</f>
        <v>1.1095018313717493</v>
      </c>
    </row>
    <row r="264" spans="1:10" x14ac:dyDescent="0.2">
      <c r="A264" s="35">
        <v>42461</v>
      </c>
      <c r="B264" s="36">
        <v>6.1000000000000004E-3</v>
      </c>
      <c r="C264" s="47">
        <v>5.0000000000000001E-3</v>
      </c>
      <c r="D264" s="37">
        <f t="shared" si="46"/>
        <v>1.0945273631841612E-3</v>
      </c>
      <c r="E264" s="38">
        <f t="shared" si="38"/>
        <v>2.3414658355811508</v>
      </c>
      <c r="F264" s="46">
        <v>3.5652399999999993</v>
      </c>
      <c r="G264" s="39">
        <f t="shared" si="47"/>
        <v>-3.7282626839878145E-2</v>
      </c>
      <c r="H264" s="40">
        <f t="shared" si="48"/>
        <v>3.3414658355811508</v>
      </c>
      <c r="I264" s="41">
        <f t="shared" si="49"/>
        <v>1.0669688619994313</v>
      </c>
      <c r="J264" s="41">
        <f t="shared" si="50"/>
        <v>1.0669688619994313</v>
      </c>
    </row>
    <row r="265" spans="1:10" x14ac:dyDescent="0.2">
      <c r="A265" s="35">
        <v>42491</v>
      </c>
      <c r="B265" s="36">
        <v>7.7999999999999996E-3</v>
      </c>
      <c r="C265" s="47">
        <v>4.0000000000000001E-3</v>
      </c>
      <c r="D265" s="37">
        <f t="shared" si="46"/>
        <v>3.7848605577690542E-3</v>
      </c>
      <c r="E265" s="38">
        <f t="shared" si="38"/>
        <v>2.3541128178273749</v>
      </c>
      <c r="F265" s="46">
        <v>3.5386857142857133</v>
      </c>
      <c r="G265" s="39">
        <f t="shared" si="47"/>
        <v>-7.4481060782124004E-3</v>
      </c>
      <c r="H265" s="40">
        <f t="shared" si="48"/>
        <v>3.3541128178273749</v>
      </c>
      <c r="I265" s="41">
        <f t="shared" si="49"/>
        <v>1.0550288277357036</v>
      </c>
      <c r="J265" s="41">
        <f t="shared" si="50"/>
        <v>1.0550288277357038</v>
      </c>
    </row>
    <row r="266" spans="1:10" x14ac:dyDescent="0.2">
      <c r="A266" s="35">
        <v>42522</v>
      </c>
      <c r="B266" s="36">
        <v>3.5000000000000001E-3</v>
      </c>
      <c r="C266" s="47">
        <v>3.0000000000000001E-3</v>
      </c>
      <c r="D266" s="37">
        <f t="shared" si="46"/>
        <v>4.9850448654065183E-4</v>
      </c>
      <c r="E266" s="38">
        <f t="shared" si="38"/>
        <v>2.3557848581154253</v>
      </c>
      <c r="F266" s="46">
        <v>3.4238772727272719</v>
      </c>
      <c r="G266" s="39">
        <f t="shared" si="47"/>
        <v>-3.2443808472438919E-2</v>
      </c>
      <c r="H266" s="40">
        <f t="shared" si="48"/>
        <v>3.3557848581154253</v>
      </c>
      <c r="I266" s="41">
        <f t="shared" si="49"/>
        <v>1.0202910548473261</v>
      </c>
      <c r="J266" s="41">
        <f t="shared" si="50"/>
        <v>1.0202910548473261</v>
      </c>
    </row>
    <row r="267" spans="1:10" x14ac:dyDescent="0.2">
      <c r="A267" s="35">
        <v>42552</v>
      </c>
      <c r="B267" s="36">
        <v>5.1999999999999998E-3</v>
      </c>
      <c r="C267" s="47">
        <v>-2E-3</v>
      </c>
      <c r="D267" s="37">
        <f t="shared" si="46"/>
        <v>7.2144288577156157E-3</v>
      </c>
      <c r="E267" s="38">
        <f t="shared" si="38"/>
        <v>2.3799949292360982</v>
      </c>
      <c r="F267" s="46">
        <v>3.2749666666666659</v>
      </c>
      <c r="G267" s="39">
        <f t="shared" ref="G267:G268" si="51">(F267-F266)/F266</f>
        <v>-4.3491805984620484E-2</v>
      </c>
      <c r="H267" s="40">
        <f t="shared" ref="H267:H268" si="52">F$2*(1+E267)</f>
        <v>3.3799949292360982</v>
      </c>
      <c r="I267" s="41">
        <f t="shared" ref="I267:I268" si="53">(F267/H267)*F$2</f>
        <v>0.96892650291840243</v>
      </c>
      <c r="J267" s="41">
        <f t="shared" ref="J267:J268" si="54">(1+G267)/(1+D267)*I266</f>
        <v>0.96892650291840243</v>
      </c>
    </row>
    <row r="268" spans="1:10" x14ac:dyDescent="0.2">
      <c r="A268" s="35">
        <v>42583</v>
      </c>
      <c r="B268" s="36">
        <v>4.4000000000000003E-3</v>
      </c>
      <c r="C268" s="47">
        <v>1E-3</v>
      </c>
      <c r="D268" s="37">
        <f t="shared" si="46"/>
        <v>3.3966033966035258E-3</v>
      </c>
      <c r="E268" s="38">
        <f t="shared" si="38"/>
        <v>2.391475431493244</v>
      </c>
      <c r="F268" s="46">
        <v>3.2090565217391314</v>
      </c>
      <c r="G268" s="39">
        <f t="shared" si="51"/>
        <v>-2.0125439931460241E-2</v>
      </c>
      <c r="H268" s="40">
        <f t="shared" si="52"/>
        <v>3.391475431493244</v>
      </c>
      <c r="I268" s="41">
        <f t="shared" si="53"/>
        <v>0.9462125221193789</v>
      </c>
      <c r="J268" s="41">
        <f t="shared" si="54"/>
        <v>0.9462125221193789</v>
      </c>
    </row>
    <row r="269" spans="1:10" x14ac:dyDescent="0.2">
      <c r="A269" s="35">
        <v>42614</v>
      </c>
      <c r="B269" s="36">
        <v>8.0000000000000004E-4</v>
      </c>
      <c r="C269" s="47">
        <v>2E-3</v>
      </c>
      <c r="D269" s="37">
        <f t="shared" si="46"/>
        <v>-1.1976047904193043E-3</v>
      </c>
      <c r="E269" s="38">
        <f t="shared" si="38"/>
        <v>2.3874137842698984</v>
      </c>
      <c r="F269" s="40">
        <v>3.2557714285714279</v>
      </c>
      <c r="G269" s="39">
        <f t="shared" ref="G269:G284" si="55">(F269-F268)/F268</f>
        <v>1.4557209109853761E-2</v>
      </c>
      <c r="H269" s="40">
        <f t="shared" ref="H269:H284" si="56">F$2*(1+E269)</f>
        <v>3.3874137842698984</v>
      </c>
      <c r="I269" s="41">
        <f t="shared" ref="I269:I284" si="57">(F269/H269)*F$2</f>
        <v>0.96113779889844675</v>
      </c>
      <c r="J269" s="41">
        <f t="shared" ref="J269:J284" si="58">(1+G269)/(1+D269)*I268</f>
        <v>0.96113779889844675</v>
      </c>
    </row>
    <row r="270" spans="1:10" x14ac:dyDescent="0.2">
      <c r="A270" s="35">
        <v>42644</v>
      </c>
      <c r="B270" s="36">
        <v>2.5999999999999999E-3</v>
      </c>
      <c r="C270" s="47">
        <v>1E-3</v>
      </c>
      <c r="D270" s="37">
        <f t="shared" si="46"/>
        <v>1.5984015984016331E-3</v>
      </c>
      <c r="E270" s="38">
        <f t="shared" si="38"/>
        <v>2.392828231877123</v>
      </c>
      <c r="F270" s="40">
        <v>3.1852450000000001</v>
      </c>
      <c r="G270" s="39">
        <f t="shared" si="55"/>
        <v>-2.1661971707385323E-2</v>
      </c>
      <c r="H270" s="40">
        <f t="shared" si="56"/>
        <v>3.392828231877123</v>
      </c>
      <c r="I270" s="41">
        <f t="shared" si="57"/>
        <v>0.93881705241462376</v>
      </c>
      <c r="J270" s="41">
        <f t="shared" si="58"/>
        <v>0.93881705241462365</v>
      </c>
    </row>
    <row r="271" spans="1:10" x14ac:dyDescent="0.2">
      <c r="A271" s="35">
        <v>42675</v>
      </c>
      <c r="B271" s="36">
        <v>1.8E-3</v>
      </c>
      <c r="C271" s="47">
        <v>-2E-3</v>
      </c>
      <c r="D271" s="37">
        <f t="shared" si="46"/>
        <v>3.8076152304609145E-3</v>
      </c>
      <c r="E271" s="38">
        <f t="shared" si="38"/>
        <v>2.4057468163271563</v>
      </c>
      <c r="F271" s="40">
        <v>3.3414300000000003</v>
      </c>
      <c r="G271" s="39">
        <f t="shared" si="55"/>
        <v>4.9033904770276769E-2</v>
      </c>
      <c r="H271" s="40">
        <f t="shared" si="56"/>
        <v>3.4057468163271563</v>
      </c>
      <c r="I271" s="41">
        <f t="shared" si="57"/>
        <v>0.98111520914625217</v>
      </c>
      <c r="J271" s="41">
        <f t="shared" si="58"/>
        <v>0.98111520914625217</v>
      </c>
    </row>
    <row r="272" spans="1:10" x14ac:dyDescent="0.2">
      <c r="A272" s="35">
        <v>42705</v>
      </c>
      <c r="B272" s="36">
        <v>3.0000000000000001E-3</v>
      </c>
      <c r="C272" s="47">
        <v>0</v>
      </c>
      <c r="D272" s="37">
        <f t="shared" si="46"/>
        <v>2.9999999999998916E-3</v>
      </c>
      <c r="E272" s="38">
        <f t="shared" si="38"/>
        <v>2.4159640567761373</v>
      </c>
      <c r="F272" s="40">
        <v>3.3516681818181819</v>
      </c>
      <c r="G272" s="39">
        <f t="shared" si="55"/>
        <v>3.0640120601603473E-3</v>
      </c>
      <c r="H272" s="40">
        <f t="shared" si="56"/>
        <v>3.4159640567761373</v>
      </c>
      <c r="I272" s="41">
        <f t="shared" si="57"/>
        <v>0.98117782450596525</v>
      </c>
      <c r="J272" s="41">
        <f t="shared" si="58"/>
        <v>0.98117782450596525</v>
      </c>
    </row>
    <row r="273" spans="1:10" x14ac:dyDescent="0.2">
      <c r="A273" s="35">
        <v>42736</v>
      </c>
      <c r="B273" s="36">
        <v>3.8E-3</v>
      </c>
      <c r="C273" s="47">
        <v>6.0000000000000001E-3</v>
      </c>
      <c r="D273" s="37">
        <f t="shared" si="46"/>
        <v>-2.1868787276341228E-3</v>
      </c>
      <c r="E273" s="38">
        <f t="shared" si="38"/>
        <v>2.4084937576460108</v>
      </c>
      <c r="F273" s="40">
        <v>3.196609090909091</v>
      </c>
      <c r="G273" s="39">
        <f t="shared" si="55"/>
        <v>-4.626325832319593E-2</v>
      </c>
      <c r="H273" s="40">
        <f t="shared" si="56"/>
        <v>3.4084937576460108</v>
      </c>
      <c r="I273" s="41">
        <f t="shared" si="57"/>
        <v>0.93783627555086013</v>
      </c>
      <c r="J273" s="41">
        <f t="shared" si="58"/>
        <v>0.93783627555086024</v>
      </c>
    </row>
    <row r="274" spans="1:10" x14ac:dyDescent="0.2">
      <c r="A274" s="35">
        <v>42767</v>
      </c>
      <c r="B274" s="36">
        <v>3.3E-3</v>
      </c>
      <c r="C274" s="47">
        <v>3.0000000000000001E-3</v>
      </c>
      <c r="D274" s="37">
        <f t="shared" si="46"/>
        <v>2.9910269192434669E-4</v>
      </c>
      <c r="E274" s="38">
        <f t="shared" si="38"/>
        <v>2.4095132473043299</v>
      </c>
      <c r="F274" s="40">
        <v>3.1041944444444445</v>
      </c>
      <c r="G274" s="39">
        <f t="shared" si="55"/>
        <v>-2.8910211989156442E-2</v>
      </c>
      <c r="H274" s="40">
        <f t="shared" si="56"/>
        <v>3.4095132473043299</v>
      </c>
      <c r="I274" s="41">
        <f t="shared" si="57"/>
        <v>0.91045091169501091</v>
      </c>
      <c r="J274" s="41">
        <f t="shared" si="58"/>
        <v>0.9104509116950108</v>
      </c>
    </row>
    <row r="275" spans="1:10" x14ac:dyDescent="0.2">
      <c r="A275" s="35">
        <v>42795</v>
      </c>
      <c r="B275" s="36">
        <v>2.5000000000000001E-3</v>
      </c>
      <c r="C275" s="47">
        <v>1E-3</v>
      </c>
      <c r="D275" s="37">
        <f t="shared" si="46"/>
        <v>1.4985014985016143E-3</v>
      </c>
      <c r="E275" s="38">
        <f t="shared" si="38"/>
        <v>2.4146224080145764</v>
      </c>
      <c r="F275" s="40">
        <v>3.1279304347826091</v>
      </c>
      <c r="G275" s="39">
        <f t="shared" si="55"/>
        <v>7.6464251073719907E-3</v>
      </c>
      <c r="H275" s="40">
        <f t="shared" si="56"/>
        <v>3.4146224080145764</v>
      </c>
      <c r="I275" s="41">
        <f t="shared" si="57"/>
        <v>0.91603991921359651</v>
      </c>
      <c r="J275" s="41">
        <f t="shared" si="58"/>
        <v>0.91603991921359662</v>
      </c>
    </row>
    <row r="276" spans="1:10" x14ac:dyDescent="0.2">
      <c r="A276" s="35">
        <v>42826</v>
      </c>
      <c r="B276" s="36">
        <v>1.4E-3</v>
      </c>
      <c r="C276" s="47">
        <v>3.0000000000000001E-3</v>
      </c>
      <c r="D276" s="37">
        <f t="shared" si="46"/>
        <v>-1.5952143569289978E-3</v>
      </c>
      <c r="E276" s="38">
        <f t="shared" si="38"/>
        <v>2.40917535332582</v>
      </c>
      <c r="F276" s="40">
        <v>3.1361722222222217</v>
      </c>
      <c r="G276" s="39">
        <f t="shared" si="55"/>
        <v>2.6349011307808617E-3</v>
      </c>
      <c r="H276" s="40">
        <f t="shared" si="56"/>
        <v>3.40917535332582</v>
      </c>
      <c r="I276" s="41">
        <f t="shared" si="57"/>
        <v>0.9199210651228984</v>
      </c>
      <c r="J276" s="41">
        <f t="shared" si="58"/>
        <v>0.9199210651228984</v>
      </c>
    </row>
    <row r="277" spans="1:10" x14ac:dyDescent="0.2">
      <c r="A277" s="35">
        <v>42856</v>
      </c>
      <c r="B277" s="36">
        <v>3.0999999999999999E-3</v>
      </c>
      <c r="C277" s="47">
        <v>1E-3</v>
      </c>
      <c r="D277" s="37">
        <f t="shared" si="46"/>
        <v>2.0979020979023932E-3</v>
      </c>
      <c r="E277" s="38">
        <f t="shared" si="38"/>
        <v>2.4163274694516792</v>
      </c>
      <c r="F277" s="40">
        <v>3.2095090909090911</v>
      </c>
      <c r="G277" s="39">
        <f t="shared" si="55"/>
        <v>2.3384196877716278E-2</v>
      </c>
      <c r="H277" s="40">
        <f t="shared" si="56"/>
        <v>3.4163274694516792</v>
      </c>
      <c r="I277" s="41">
        <f t="shared" si="57"/>
        <v>0.93946178157921656</v>
      </c>
      <c r="J277" s="41">
        <f t="shared" si="58"/>
        <v>0.93946178157921645</v>
      </c>
    </row>
    <row r="278" spans="1:10" x14ac:dyDescent="0.2">
      <c r="A278" s="35">
        <v>42887</v>
      </c>
      <c r="B278" s="36">
        <v>-2.3E-3</v>
      </c>
      <c r="C278" s="47">
        <v>1E-3</v>
      </c>
      <c r="D278" s="37">
        <f t="shared" si="46"/>
        <v>-3.296703296703174E-3</v>
      </c>
      <c r="E278" s="38">
        <f t="shared" si="38"/>
        <v>2.4050648514205202</v>
      </c>
      <c r="F278" s="40">
        <v>3.2953666666666672</v>
      </c>
      <c r="G278" s="39">
        <f t="shared" si="55"/>
        <v>2.6750999397623466E-2</v>
      </c>
      <c r="H278" s="40">
        <f t="shared" si="56"/>
        <v>3.4050648514205202</v>
      </c>
      <c r="I278" s="41">
        <f t="shared" si="57"/>
        <v>0.96778381923971601</v>
      </c>
      <c r="J278" s="41">
        <f t="shared" si="58"/>
        <v>0.96778381923971601</v>
      </c>
    </row>
    <row r="279" spans="1:10" x14ac:dyDescent="0.2">
      <c r="A279" s="35">
        <v>42917</v>
      </c>
      <c r="B279" s="36">
        <v>2.3999999999999998E-3</v>
      </c>
      <c r="C279" s="47">
        <v>-1E-3</v>
      </c>
      <c r="D279" s="37">
        <f t="shared" si="46"/>
        <v>3.4034034034033933E-3</v>
      </c>
      <c r="E279" s="38">
        <f t="shared" si="38"/>
        <v>2.4166536607246543</v>
      </c>
      <c r="F279" s="40">
        <v>3.2061380952380953</v>
      </c>
      <c r="G279" s="39">
        <f t="shared" si="55"/>
        <v>-2.7076978210387879E-2</v>
      </c>
      <c r="H279" s="40">
        <f t="shared" si="56"/>
        <v>3.4166536607246543</v>
      </c>
      <c r="I279" s="41">
        <f t="shared" si="57"/>
        <v>0.93838545360728498</v>
      </c>
      <c r="J279" s="41">
        <f t="shared" si="58"/>
        <v>0.93838545360728498</v>
      </c>
    </row>
    <row r="280" spans="1:10" x14ac:dyDescent="0.2">
      <c r="A280" s="35">
        <v>42948</v>
      </c>
      <c r="B280" s="36">
        <v>1.9E-3</v>
      </c>
      <c r="C280" s="47">
        <v>3.0000000000000001E-3</v>
      </c>
      <c r="D280" s="37">
        <f t="shared" si="46"/>
        <v>-1.0967098703886791E-3</v>
      </c>
      <c r="E280" s="38">
        <f t="shared" si="38"/>
        <v>2.4129065829312379</v>
      </c>
      <c r="F280" s="40">
        <v>3.1509173913043473</v>
      </c>
      <c r="G280" s="39">
        <f t="shared" si="55"/>
        <v>-1.7223432769712679E-2</v>
      </c>
      <c r="H280" s="40">
        <f t="shared" si="56"/>
        <v>3.4129065829312379</v>
      </c>
      <c r="I280" s="41">
        <f t="shared" si="57"/>
        <v>0.92323575660196466</v>
      </c>
      <c r="J280" s="41">
        <f t="shared" si="58"/>
        <v>0.92323575660196466</v>
      </c>
    </row>
    <row r="281" spans="1:10" x14ac:dyDescent="0.2">
      <c r="A281" s="35">
        <v>42979</v>
      </c>
      <c r="B281" s="36">
        <v>1.6000000000000001E-3</v>
      </c>
      <c r="C281" s="47">
        <v>5.0000000000000001E-3</v>
      </c>
      <c r="D281" s="37">
        <f t="shared" si="46"/>
        <v>-3.3830845771142259E-3</v>
      </c>
      <c r="E281" s="38">
        <f t="shared" si="38"/>
        <v>2.4013604313073915</v>
      </c>
      <c r="F281" s="40">
        <v>3.1347899999999997</v>
      </c>
      <c r="G281" s="39">
        <f t="shared" si="55"/>
        <v>-5.1183161287740178E-3</v>
      </c>
      <c r="H281" s="40">
        <f t="shared" si="56"/>
        <v>3.4013604313073915</v>
      </c>
      <c r="I281" s="41">
        <f t="shared" si="57"/>
        <v>0.92162829059402884</v>
      </c>
      <c r="J281" s="41">
        <f t="shared" si="58"/>
        <v>0.92162829059402873</v>
      </c>
    </row>
    <row r="282" spans="1:10" x14ac:dyDescent="0.2">
      <c r="A282" s="35">
        <v>43009</v>
      </c>
      <c r="B282" s="36">
        <v>4.1999999999999997E-3</v>
      </c>
      <c r="C282" s="47">
        <v>-1E-3</v>
      </c>
      <c r="D282" s="37">
        <f t="shared" si="46"/>
        <v>5.2052052052051767E-3</v>
      </c>
      <c r="E282" s="38">
        <f t="shared" si="38"/>
        <v>2.4190652103292116</v>
      </c>
      <c r="F282" s="40">
        <v>3.1912285714285713</v>
      </c>
      <c r="G282" s="39">
        <f t="shared" si="55"/>
        <v>1.8003940113555154E-2</v>
      </c>
      <c r="H282" s="40">
        <f t="shared" si="56"/>
        <v>3.4190652103292116</v>
      </c>
      <c r="I282" s="41">
        <f t="shared" si="57"/>
        <v>0.93336288579336502</v>
      </c>
      <c r="J282" s="41">
        <f t="shared" si="58"/>
        <v>0.93336288579336502</v>
      </c>
    </row>
    <row r="283" spans="1:10" x14ac:dyDescent="0.2">
      <c r="A283" s="35">
        <v>43040</v>
      </c>
      <c r="B283" s="36">
        <v>2.8E-3</v>
      </c>
      <c r="C283" s="47">
        <v>0</v>
      </c>
      <c r="D283" s="37">
        <f t="shared" si="46"/>
        <v>2.7999999999999137E-3</v>
      </c>
      <c r="E283" s="38">
        <f t="shared" si="38"/>
        <v>2.4286385929181331</v>
      </c>
      <c r="F283" s="40">
        <v>3.2593800000000002</v>
      </c>
      <c r="G283" s="39">
        <f t="shared" si="55"/>
        <v>2.1355859364508165E-2</v>
      </c>
      <c r="H283" s="40">
        <f t="shared" si="56"/>
        <v>3.4286385929181331</v>
      </c>
      <c r="I283" s="41">
        <f t="shared" si="57"/>
        <v>0.95063387746152739</v>
      </c>
      <c r="J283" s="41">
        <f t="shared" si="58"/>
        <v>0.9506338774615275</v>
      </c>
    </row>
    <row r="284" spans="1:10" x14ac:dyDescent="0.2">
      <c r="A284" s="35">
        <v>43070</v>
      </c>
      <c r="B284" s="36">
        <v>4.4000000000000003E-3</v>
      </c>
      <c r="C284" s="47">
        <v>-1E-3</v>
      </c>
      <c r="D284" s="37">
        <f t="shared" si="46"/>
        <v>5.4054054054053502E-3</v>
      </c>
      <c r="E284" s="38">
        <f t="shared" si="38"/>
        <v>2.4471717745014741</v>
      </c>
      <c r="F284" s="40">
        <v>3.2919150000000004</v>
      </c>
      <c r="G284" s="39">
        <f t="shared" si="55"/>
        <v>9.9819597592180724E-3</v>
      </c>
      <c r="H284" s="40">
        <f t="shared" si="56"/>
        <v>3.4471717745014741</v>
      </c>
      <c r="I284" s="41">
        <f t="shared" si="57"/>
        <v>0.95496111460128008</v>
      </c>
      <c r="J284" s="41">
        <f t="shared" si="58"/>
        <v>0.95496111460128019</v>
      </c>
    </row>
    <row r="285" spans="1:10" x14ac:dyDescent="0.2">
      <c r="A285" s="35">
        <v>43101</v>
      </c>
      <c r="B285" s="36">
        <v>2.8999999999999998E-3</v>
      </c>
      <c r="C285" s="47">
        <v>5.0000000000000001E-3</v>
      </c>
      <c r="D285" s="37">
        <f t="shared" si="46"/>
        <v>-2.089552238805914E-3</v>
      </c>
      <c r="E285" s="38">
        <f t="shared" si="38"/>
        <v>2.439968729002516</v>
      </c>
      <c r="F285" s="40">
        <v>3.2106090909090907</v>
      </c>
      <c r="G285" s="39">
        <f t="shared" ref="G285:G287" si="59">(F285-F284)/F284</f>
        <v>-2.4698666001676719E-2</v>
      </c>
      <c r="H285" s="40">
        <f t="shared" ref="H285:H287" si="60">F$2*(1+E285)</f>
        <v>3.439968729002516</v>
      </c>
      <c r="I285" s="41">
        <f t="shared" ref="I285:I287" si="61">(F285/H285)*F$2</f>
        <v>0.93332508049864382</v>
      </c>
      <c r="J285" s="41">
        <f t="shared" ref="J285:J287" si="62">(1+G285)/(1+D285)*I284</f>
        <v>0.93332508049864382</v>
      </c>
    </row>
    <row r="286" spans="1:10" x14ac:dyDescent="0.2">
      <c r="A286" s="35">
        <v>43132</v>
      </c>
      <c r="B286" s="36">
        <v>3.2000000000000002E-3</v>
      </c>
      <c r="C286" s="47">
        <v>5.0000000000000001E-3</v>
      </c>
      <c r="D286" s="37">
        <f t="shared" si="46"/>
        <v>-1.7910447761192438E-3</v>
      </c>
      <c r="E286" s="38">
        <f t="shared" si="38"/>
        <v>2.4338075909804227</v>
      </c>
      <c r="F286" s="40">
        <v>3.2415000000000003</v>
      </c>
      <c r="G286" s="39">
        <f t="shared" si="59"/>
        <v>9.6215105035296275E-3</v>
      </c>
      <c r="H286" s="40">
        <f t="shared" si="60"/>
        <v>3.4338075909804227</v>
      </c>
      <c r="I286" s="41">
        <f t="shared" si="61"/>
        <v>0.94399581633940222</v>
      </c>
      <c r="J286" s="41">
        <f t="shared" si="62"/>
        <v>0.94399581633940211</v>
      </c>
    </row>
    <row r="287" spans="1:10" x14ac:dyDescent="0.2">
      <c r="A287" s="35">
        <v>43160</v>
      </c>
      <c r="B287" s="36">
        <v>8.9999999999999998E-4</v>
      </c>
      <c r="C287" s="47">
        <v>2E-3</v>
      </c>
      <c r="D287" s="37">
        <f t="shared" si="46"/>
        <v>-1.0978043912176494E-3</v>
      </c>
      <c r="E287" s="38">
        <f t="shared" si="38"/>
        <v>2.4300379419284477</v>
      </c>
      <c r="F287" s="40">
        <v>3.2792142857142856</v>
      </c>
      <c r="G287" s="39">
        <f t="shared" si="59"/>
        <v>1.163482514708788E-2</v>
      </c>
      <c r="H287" s="40">
        <f t="shared" si="60"/>
        <v>3.4300379419284477</v>
      </c>
      <c r="I287" s="41">
        <f t="shared" si="61"/>
        <v>0.95602857496982507</v>
      </c>
      <c r="J287" s="41">
        <f t="shared" si="62"/>
        <v>0.95602857496982496</v>
      </c>
    </row>
    <row r="288" spans="1:10" x14ac:dyDescent="0.2">
      <c r="A288" s="35">
        <v>43191</v>
      </c>
      <c r="B288" s="36">
        <v>2.2000000000000001E-3</v>
      </c>
      <c r="C288" s="47">
        <v>4.0000000000000001E-3</v>
      </c>
      <c r="D288" s="37">
        <f t="shared" si="46"/>
        <v>-1.7928286852589848E-3</v>
      </c>
      <c r="E288" s="38">
        <f t="shared" si="38"/>
        <v>2.4238884715146316</v>
      </c>
      <c r="F288" s="40">
        <v>3.4074952380952381</v>
      </c>
      <c r="G288" s="39">
        <f t="shared" ref="G288:G297" si="63">(F288-F287)/F287</f>
        <v>3.91194173981863E-2</v>
      </c>
      <c r="H288" s="40">
        <f t="shared" ref="H288:H297" si="64">F$2*(1+E288)</f>
        <v>3.4238884715146316</v>
      </c>
      <c r="I288" s="41">
        <f t="shared" ref="I288:I297" si="65">(F288/H288)*F$2</f>
        <v>0.99521210064060828</v>
      </c>
      <c r="J288" s="41">
        <f t="shared" ref="J288:J297" si="66">(1+G288)/(1+D288)*I287</f>
        <v>0.99521210064060828</v>
      </c>
    </row>
    <row r="289" spans="1:10" x14ac:dyDescent="0.2">
      <c r="A289" s="35">
        <v>43221</v>
      </c>
      <c r="B289" s="36">
        <v>4.0000000000000001E-3</v>
      </c>
      <c r="C289" s="47">
        <v>4.0000000000000001E-3</v>
      </c>
      <c r="D289" s="37">
        <f t="shared" si="46"/>
        <v>0</v>
      </c>
      <c r="E289" s="38">
        <f t="shared" si="38"/>
        <v>2.4238884715146316</v>
      </c>
      <c r="F289" s="40">
        <v>3.6360571428571427</v>
      </c>
      <c r="G289" s="39">
        <f t="shared" si="63"/>
        <v>6.7076221327214164E-2</v>
      </c>
      <c r="H289" s="40">
        <f t="shared" si="64"/>
        <v>3.4238884715146316</v>
      </c>
      <c r="I289" s="41">
        <f t="shared" si="65"/>
        <v>1.0619671677706994</v>
      </c>
      <c r="J289" s="41">
        <f t="shared" si="66"/>
        <v>1.0619671677706994</v>
      </c>
    </row>
    <row r="290" spans="1:10" x14ac:dyDescent="0.2">
      <c r="A290" s="35">
        <v>43252</v>
      </c>
      <c r="B290" s="36">
        <v>1.26E-2</v>
      </c>
      <c r="C290" s="47">
        <v>2E-3</v>
      </c>
      <c r="D290" s="37">
        <f t="shared" si="46"/>
        <v>1.0578842315369208E-2</v>
      </c>
      <c r="E290" s="38">
        <f t="shared" si="38"/>
        <v>2.4601092477601956</v>
      </c>
      <c r="F290" s="40">
        <v>3.7731714285714282</v>
      </c>
      <c r="G290" s="39">
        <f t="shared" si="63"/>
        <v>3.7709606952585954E-2</v>
      </c>
      <c r="H290" s="40">
        <f t="shared" si="64"/>
        <v>3.4601092477601956</v>
      </c>
      <c r="I290" s="41">
        <f t="shared" si="65"/>
        <v>1.090477542295488</v>
      </c>
      <c r="J290" s="41">
        <f t="shared" si="66"/>
        <v>1.090477542295488</v>
      </c>
    </row>
    <row r="291" spans="1:10" x14ac:dyDescent="0.2">
      <c r="A291" s="35">
        <v>43282</v>
      </c>
      <c r="B291" s="36">
        <v>3.3E-3</v>
      </c>
      <c r="C291" s="47">
        <v>0</v>
      </c>
      <c r="D291" s="37">
        <f t="shared" si="46"/>
        <v>3.3000000000000806E-3</v>
      </c>
      <c r="E291" s="38">
        <f t="shared" si="38"/>
        <v>2.4715276082778046</v>
      </c>
      <c r="F291" s="40">
        <v>3.8287636363636377</v>
      </c>
      <c r="G291" s="39">
        <f t="shared" si="63"/>
        <v>1.4733549440995704E-2</v>
      </c>
      <c r="H291" s="40">
        <f t="shared" si="64"/>
        <v>3.4715276082778046</v>
      </c>
      <c r="I291" s="41">
        <f t="shared" si="65"/>
        <v>1.102904562024513</v>
      </c>
      <c r="J291" s="41">
        <f t="shared" si="66"/>
        <v>1.102904562024513</v>
      </c>
    </row>
    <row r="292" spans="1:10" x14ac:dyDescent="0.2">
      <c r="A292" s="35">
        <v>43313</v>
      </c>
      <c r="B292" s="36">
        <v>-8.9999999999999998E-4</v>
      </c>
      <c r="C292" s="47">
        <v>1E-3</v>
      </c>
      <c r="D292" s="37">
        <f t="shared" si="46"/>
        <v>-1.8981018981018005E-3</v>
      </c>
      <c r="E292" s="38">
        <f t="shared" si="38"/>
        <v>2.4649382951352199</v>
      </c>
      <c r="F292" s="40">
        <v>3.9297565217391308</v>
      </c>
      <c r="G292" s="39">
        <f t="shared" si="63"/>
        <v>2.6377414478218078E-2</v>
      </c>
      <c r="H292" s="40">
        <f t="shared" si="64"/>
        <v>3.4649382951352199</v>
      </c>
      <c r="I292" s="41">
        <f t="shared" si="65"/>
        <v>1.1341490632766871</v>
      </c>
      <c r="J292" s="41">
        <f t="shared" si="66"/>
        <v>1.1341490632766871</v>
      </c>
    </row>
    <row r="293" spans="1:10" x14ac:dyDescent="0.2">
      <c r="A293" s="35">
        <v>43344</v>
      </c>
      <c r="B293" s="36">
        <v>4.7999999999999996E-3</v>
      </c>
      <c r="C293" s="47">
        <v>1E-3</v>
      </c>
      <c r="D293" s="37">
        <f t="shared" si="46"/>
        <v>3.7962037962038231E-3</v>
      </c>
      <c r="E293" s="38">
        <f t="shared" si="38"/>
        <v>2.4780919070448242</v>
      </c>
      <c r="F293" s="40">
        <v>4.1165473684210525</v>
      </c>
      <c r="G293" s="39">
        <f t="shared" si="63"/>
        <v>4.7532422339299683E-2</v>
      </c>
      <c r="H293" s="40">
        <f t="shared" si="64"/>
        <v>3.4780919070448242</v>
      </c>
      <c r="I293" s="41">
        <f t="shared" si="65"/>
        <v>1.1835648621254218</v>
      </c>
      <c r="J293" s="41">
        <f t="shared" si="66"/>
        <v>1.1835648621254218</v>
      </c>
    </row>
    <row r="294" spans="1:10" x14ac:dyDescent="0.2">
      <c r="A294" s="35">
        <v>43374</v>
      </c>
      <c r="B294" s="36">
        <v>4.4999999999999997E-3</v>
      </c>
      <c r="C294" s="47">
        <v>2E-3</v>
      </c>
      <c r="D294" s="37">
        <f t="shared" si="46"/>
        <v>2.4950099800398196E-3</v>
      </c>
      <c r="E294" s="38">
        <f t="shared" si="38"/>
        <v>2.4867697810643969</v>
      </c>
      <c r="F294" s="40">
        <v>3.7584090909090904</v>
      </c>
      <c r="G294" s="39">
        <f t="shared" si="63"/>
        <v>-8.6999673624387333E-2</v>
      </c>
      <c r="H294" s="40">
        <f t="shared" si="64"/>
        <v>3.4867697810643969</v>
      </c>
      <c r="I294" s="41">
        <f t="shared" si="65"/>
        <v>1.077905719878578</v>
      </c>
      <c r="J294" s="41">
        <f t="shared" si="66"/>
        <v>1.077905719878578</v>
      </c>
    </row>
    <row r="295" spans="1:10" x14ac:dyDescent="0.2">
      <c r="A295" s="35">
        <v>43405</v>
      </c>
      <c r="B295" s="36">
        <v>-2.0999999999999999E-3</v>
      </c>
      <c r="C295" s="47">
        <v>-3.0000000000000001E-3</v>
      </c>
      <c r="D295" s="37">
        <f t="shared" si="46"/>
        <v>9.0270812437309722E-4</v>
      </c>
      <c r="E295" s="38">
        <f t="shared" si="38"/>
        <v>2.4899173164735822</v>
      </c>
      <c r="F295" s="40">
        <v>3.7866650000000002</v>
      </c>
      <c r="G295" s="39">
        <f t="shared" si="63"/>
        <v>7.5180504323639806E-3</v>
      </c>
      <c r="H295" s="40">
        <f t="shared" si="64"/>
        <v>3.4899173164735822</v>
      </c>
      <c r="I295" s="41">
        <f t="shared" si="65"/>
        <v>1.0850300040421215</v>
      </c>
      <c r="J295" s="41">
        <f t="shared" si="66"/>
        <v>1.0850300040421212</v>
      </c>
    </row>
    <row r="296" spans="1:10" x14ac:dyDescent="0.2">
      <c r="A296" s="35">
        <v>43435</v>
      </c>
      <c r="B296" s="36">
        <v>1.5E-3</v>
      </c>
      <c r="C296" s="47">
        <v>-3.0000000000000001E-3</v>
      </c>
      <c r="D296" s="37">
        <f t="shared" si="46"/>
        <v>4.5135406218657081E-3</v>
      </c>
      <c r="E296" s="38">
        <f t="shared" si="38"/>
        <v>2.5056692000484384</v>
      </c>
      <c r="F296" s="40">
        <v>3.8850549999999999</v>
      </c>
      <c r="G296" s="39">
        <f t="shared" si="63"/>
        <v>2.5983286084192751E-2</v>
      </c>
      <c r="H296" s="40">
        <f t="shared" si="64"/>
        <v>3.5056692000484384</v>
      </c>
      <c r="I296" s="41">
        <f t="shared" si="65"/>
        <v>1.108220650124752</v>
      </c>
      <c r="J296" s="41">
        <f t="shared" si="66"/>
        <v>1.108220650124752</v>
      </c>
    </row>
    <row r="297" spans="1:10" x14ac:dyDescent="0.2">
      <c r="A297" s="35">
        <v>43466</v>
      </c>
      <c r="B297" s="36">
        <v>3.2000000000000002E-3</v>
      </c>
      <c r="C297" s="47">
        <v>2E-3</v>
      </c>
      <c r="D297" s="37">
        <f t="shared" si="46"/>
        <v>1.1976047904191933E-3</v>
      </c>
      <c r="E297" s="38">
        <f t="shared" si="38"/>
        <v>2.5098676062760412</v>
      </c>
      <c r="F297" s="40">
        <v>3.7416818181818186</v>
      </c>
      <c r="G297" s="39">
        <f t="shared" si="63"/>
        <v>-3.6903771457078828E-2</v>
      </c>
      <c r="H297" s="40">
        <f t="shared" si="64"/>
        <v>3.5098676062760412</v>
      </c>
      <c r="I297" s="41">
        <f t="shared" si="65"/>
        <v>1.0660464262216807</v>
      </c>
      <c r="J297" s="41">
        <f t="shared" si="66"/>
        <v>1.0660464262216807</v>
      </c>
    </row>
    <row r="298" spans="1:10" x14ac:dyDescent="0.2">
      <c r="A298" s="35">
        <v>43497</v>
      </c>
      <c r="B298" s="36"/>
      <c r="C298" s="47"/>
      <c r="D298" s="37"/>
      <c r="E298" s="38"/>
      <c r="F298" s="40"/>
      <c r="G298" s="39"/>
      <c r="H298" s="40"/>
      <c r="I298" s="41"/>
      <c r="J298" s="41"/>
    </row>
    <row r="299" spans="1:10" x14ac:dyDescent="0.2">
      <c r="B299" s="36"/>
      <c r="C299" s="47"/>
      <c r="D299" s="37"/>
      <c r="E299" s="38"/>
      <c r="F299" s="40"/>
      <c r="G299" s="39"/>
      <c r="H299" s="40"/>
      <c r="I299" s="41"/>
      <c r="J299" s="41"/>
    </row>
    <row r="300" spans="1:10" x14ac:dyDescent="0.2">
      <c r="B300" s="36"/>
      <c r="C300" s="47"/>
      <c r="D300" s="37"/>
      <c r="E300" s="38"/>
      <c r="F300" s="40"/>
      <c r="G300" s="39"/>
      <c r="H300" s="40"/>
      <c r="I300" s="41"/>
      <c r="J300" s="41"/>
    </row>
    <row r="301" spans="1:10" x14ac:dyDescent="0.2">
      <c r="B301" s="36"/>
      <c r="C301" s="47"/>
      <c r="D301" s="37"/>
      <c r="E301" s="38"/>
      <c r="F301" s="40"/>
      <c r="G301" s="39"/>
      <c r="H301" s="40"/>
      <c r="I301" s="41"/>
      <c r="J301" s="41"/>
    </row>
    <row r="302" spans="1:10" x14ac:dyDescent="0.2">
      <c r="B302" s="36"/>
      <c r="C302" s="47"/>
      <c r="D302" s="37"/>
      <c r="E302" s="38"/>
      <c r="F302" s="40"/>
      <c r="G302" s="39"/>
      <c r="H302" s="40"/>
      <c r="I302" s="41"/>
      <c r="J302" s="41"/>
    </row>
    <row r="303" spans="1:10" x14ac:dyDescent="0.2">
      <c r="B303" s="36"/>
      <c r="C303" s="47"/>
      <c r="D303" s="37"/>
      <c r="E303" s="38"/>
      <c r="F303" s="40"/>
      <c r="G303" s="39"/>
      <c r="H303" s="40"/>
      <c r="I303" s="41"/>
      <c r="J303" s="41"/>
    </row>
    <row r="304" spans="1:10" x14ac:dyDescent="0.2">
      <c r="B304" s="36"/>
      <c r="C304" s="47"/>
      <c r="D304" s="37"/>
      <c r="E304" s="38"/>
      <c r="F304" s="40"/>
      <c r="G304" s="39"/>
      <c r="H304" s="40"/>
      <c r="I304" s="41"/>
      <c r="J304" s="41"/>
    </row>
    <row r="305" spans="2:10" x14ac:dyDescent="0.2">
      <c r="B305" s="36"/>
      <c r="C305" s="47"/>
      <c r="D305" s="37"/>
      <c r="E305" s="38"/>
      <c r="F305" s="40"/>
      <c r="G305" s="39"/>
      <c r="H305" s="40"/>
      <c r="I305" s="41"/>
      <c r="J305" s="41"/>
    </row>
    <row r="306" spans="2:10" x14ac:dyDescent="0.2">
      <c r="B306" s="36"/>
      <c r="C306" s="47"/>
      <c r="D306" s="37"/>
      <c r="E306" s="38"/>
      <c r="F306" s="40"/>
      <c r="G306" s="39"/>
      <c r="H306" s="40"/>
      <c r="I306" s="41"/>
      <c r="J306" s="41"/>
    </row>
    <row r="307" spans="2:10" x14ac:dyDescent="0.2">
      <c r="B307" s="36"/>
      <c r="C307" s="47"/>
      <c r="D307" s="37"/>
      <c r="E307" s="38"/>
      <c r="F307" s="40"/>
      <c r="G307" s="39"/>
      <c r="H307" s="40"/>
      <c r="I307" s="41"/>
      <c r="J307" s="41"/>
    </row>
    <row r="308" spans="2:10" x14ac:dyDescent="0.2">
      <c r="B308" s="36"/>
      <c r="C308" s="47"/>
      <c r="D308" s="37"/>
      <c r="E308" s="38"/>
      <c r="F308" s="40"/>
      <c r="G308" s="39"/>
      <c r="H308" s="40"/>
      <c r="I308" s="41"/>
      <c r="J308" s="41"/>
    </row>
    <row r="309" spans="2:10" x14ac:dyDescent="0.2">
      <c r="B309" s="36"/>
      <c r="C309" s="47"/>
      <c r="D309" s="37"/>
      <c r="E309" s="38"/>
      <c r="F309" s="40"/>
      <c r="G309" s="39"/>
      <c r="H309" s="40"/>
      <c r="I309" s="41"/>
      <c r="J309" s="41"/>
    </row>
    <row r="310" spans="2:10" x14ac:dyDescent="0.2">
      <c r="B310" s="36"/>
      <c r="C310" s="47"/>
      <c r="D310" s="37"/>
      <c r="E310" s="38"/>
      <c r="F310" s="40"/>
      <c r="G310" s="39"/>
      <c r="H310" s="40"/>
      <c r="I310" s="41"/>
      <c r="J310" s="41"/>
    </row>
    <row r="311" spans="2:10" x14ac:dyDescent="0.2">
      <c r="B311" s="36"/>
      <c r="C311" s="47"/>
      <c r="D311" s="37"/>
      <c r="E311" s="38"/>
      <c r="F311" s="40"/>
      <c r="G311" s="39"/>
      <c r="H311" s="40"/>
      <c r="I311" s="41"/>
      <c r="J311" s="41"/>
    </row>
    <row r="312" spans="2:10" x14ac:dyDescent="0.2">
      <c r="B312" s="36"/>
      <c r="C312" s="47"/>
      <c r="D312" s="37"/>
      <c r="E312" s="38"/>
      <c r="F312" s="40"/>
      <c r="G312" s="39"/>
      <c r="H312" s="40"/>
      <c r="I312" s="41"/>
      <c r="J312" s="41"/>
    </row>
    <row r="313" spans="2:10" x14ac:dyDescent="0.2">
      <c r="B313" s="36"/>
      <c r="C313" s="47"/>
      <c r="D313" s="37"/>
      <c r="E313" s="38"/>
      <c r="F313" s="40"/>
      <c r="G313" s="39"/>
      <c r="H313" s="40"/>
      <c r="I313" s="41"/>
      <c r="J313" s="41"/>
    </row>
    <row r="314" spans="2:10" x14ac:dyDescent="0.2">
      <c r="B314" s="36"/>
      <c r="C314" s="47"/>
      <c r="D314" s="37"/>
      <c r="E314" s="38"/>
      <c r="F314" s="40"/>
      <c r="G314" s="39"/>
      <c r="H314" s="40"/>
      <c r="I314" s="41"/>
      <c r="J314" s="41"/>
    </row>
    <row r="315" spans="2:10" x14ac:dyDescent="0.2">
      <c r="B315" s="36"/>
      <c r="C315" s="47"/>
      <c r="D315" s="37"/>
      <c r="E315" s="38"/>
      <c r="F315" s="40"/>
      <c r="G315" s="39"/>
      <c r="H315" s="40"/>
      <c r="I315" s="41"/>
      <c r="J315" s="41"/>
    </row>
    <row r="316" spans="2:10" x14ac:dyDescent="0.2">
      <c r="B316" s="36"/>
      <c r="C316" s="47"/>
      <c r="D316" s="37"/>
      <c r="E316" s="38"/>
      <c r="F316" s="40"/>
      <c r="G316" s="39"/>
      <c r="H316" s="40"/>
      <c r="I316" s="41"/>
      <c r="J316" s="41"/>
    </row>
    <row r="317" spans="2:10" x14ac:dyDescent="0.2">
      <c r="B317" s="36"/>
      <c r="C317" s="47"/>
      <c r="D317" s="37"/>
      <c r="E317" s="38"/>
      <c r="F317" s="40"/>
      <c r="G317" s="39"/>
      <c r="H317" s="40"/>
      <c r="I317" s="41"/>
      <c r="J317" s="41"/>
    </row>
    <row r="318" spans="2:10" x14ac:dyDescent="0.2">
      <c r="B318" s="36"/>
      <c r="C318" s="47"/>
      <c r="D318" s="37"/>
      <c r="E318" s="38"/>
      <c r="F318" s="40"/>
      <c r="G318" s="39"/>
      <c r="H318" s="40"/>
      <c r="I318" s="41"/>
      <c r="J318" s="41"/>
    </row>
    <row r="319" spans="2:10" x14ac:dyDescent="0.2">
      <c r="B319" s="36"/>
      <c r="C319" s="47"/>
      <c r="D319" s="37"/>
      <c r="E319" s="38"/>
      <c r="F319" s="40"/>
      <c r="G319" s="39"/>
      <c r="H319" s="40"/>
      <c r="I319" s="41"/>
      <c r="J319" s="41"/>
    </row>
    <row r="320" spans="2:10" x14ac:dyDescent="0.2">
      <c r="B320" s="36"/>
      <c r="C320" s="47"/>
      <c r="D320" s="37"/>
      <c r="E320" s="38"/>
      <c r="F320" s="40"/>
      <c r="G320" s="39"/>
      <c r="H320" s="40"/>
      <c r="I320" s="41"/>
      <c r="J320" s="41"/>
    </row>
    <row r="321" spans="2:10" x14ac:dyDescent="0.2">
      <c r="B321" s="36"/>
      <c r="C321" s="47"/>
      <c r="D321" s="37"/>
      <c r="E321" s="38"/>
      <c r="F321" s="40"/>
      <c r="G321" s="39"/>
      <c r="H321" s="40"/>
      <c r="I321" s="41"/>
      <c r="J321" s="41"/>
    </row>
    <row r="322" spans="2:10" x14ac:dyDescent="0.2">
      <c r="B322" s="36"/>
      <c r="C322" s="47"/>
      <c r="D322" s="37"/>
      <c r="E322" s="38"/>
      <c r="F322" s="40"/>
      <c r="G322" s="39"/>
      <c r="H322" s="40"/>
      <c r="I322" s="41"/>
      <c r="J322" s="41"/>
    </row>
    <row r="323" spans="2:10" x14ac:dyDescent="0.2">
      <c r="B323" s="36"/>
      <c r="C323" s="47"/>
      <c r="D323" s="37"/>
      <c r="E323" s="38"/>
      <c r="F323" s="40"/>
      <c r="G323" s="39"/>
      <c r="H323" s="40"/>
      <c r="I323" s="41"/>
      <c r="J323" s="41"/>
    </row>
    <row r="324" spans="2:10" x14ac:dyDescent="0.2">
      <c r="B324" s="36"/>
      <c r="C324" s="47"/>
      <c r="D324" s="37"/>
      <c r="E324" s="38"/>
      <c r="F324" s="40"/>
      <c r="G324" s="39"/>
      <c r="H324" s="40"/>
      <c r="I324" s="41"/>
      <c r="J324" s="41"/>
    </row>
    <row r="325" spans="2:10" x14ac:dyDescent="0.2">
      <c r="B325" s="36"/>
      <c r="C325" s="47"/>
      <c r="D325" s="37"/>
      <c r="E325" s="38"/>
      <c r="F325" s="40"/>
      <c r="G325" s="39"/>
      <c r="H325" s="40"/>
      <c r="I325" s="41"/>
      <c r="J325" s="41"/>
    </row>
    <row r="326" spans="2:10" x14ac:dyDescent="0.2">
      <c r="B326" s="36"/>
      <c r="C326" s="47"/>
      <c r="D326" s="37"/>
      <c r="E326" s="38"/>
      <c r="F326" s="40"/>
      <c r="G326" s="39"/>
      <c r="H326" s="40"/>
      <c r="I326" s="41"/>
      <c r="J326" s="41"/>
    </row>
    <row r="327" spans="2:10" x14ac:dyDescent="0.2">
      <c r="B327" s="36"/>
      <c r="C327" s="47"/>
      <c r="D327" s="37"/>
      <c r="E327" s="38"/>
      <c r="F327" s="40"/>
      <c r="G327" s="39"/>
      <c r="H327" s="40"/>
      <c r="I327" s="41"/>
      <c r="J327" s="41"/>
    </row>
    <row r="328" spans="2:10" x14ac:dyDescent="0.2">
      <c r="B328" s="36"/>
      <c r="C328" s="47"/>
      <c r="D328" s="37"/>
      <c r="E328" s="38"/>
      <c r="F328" s="40"/>
      <c r="G328" s="39"/>
      <c r="H328" s="40"/>
      <c r="I328" s="41"/>
      <c r="J328" s="4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"/>
  <sheetViews>
    <sheetView workbookViewId="0">
      <pane xSplit="1" ySplit="1" topLeftCell="B85" activePane="bottomRight" state="frozen"/>
      <selection pane="topRight" activeCell="B1" sqref="B1"/>
      <selection pane="bottomLeft" activeCell="A2" sqref="A2"/>
      <selection pane="bottomRight" activeCell="F97" sqref="F97:F100"/>
    </sheetView>
  </sheetViews>
  <sheetFormatPr baseColWidth="10" defaultColWidth="12.5" defaultRowHeight="16" x14ac:dyDescent="0.2"/>
  <cols>
    <col min="1" max="1" width="12.5" style="3"/>
    <col min="2" max="2" width="6.1640625" style="32" bestFit="1" customWidth="1"/>
    <col min="3" max="16384" width="12.5" style="3"/>
  </cols>
  <sheetData>
    <row r="1" spans="1:6" s="1" customFormat="1" ht="51" x14ac:dyDescent="0.2">
      <c r="A1" s="53" t="s">
        <v>34</v>
      </c>
      <c r="B1" s="53"/>
      <c r="C1" s="42" t="s">
        <v>35</v>
      </c>
      <c r="D1" s="42" t="s">
        <v>37</v>
      </c>
      <c r="E1" s="42" t="s">
        <v>36</v>
      </c>
      <c r="F1" s="42" t="s">
        <v>38</v>
      </c>
    </row>
    <row r="2" spans="1:6" s="1" customFormat="1" ht="17" x14ac:dyDescent="0.2">
      <c r="B2" s="42"/>
      <c r="C2" s="43">
        <v>1</v>
      </c>
      <c r="D2" s="42" t="s">
        <v>39</v>
      </c>
      <c r="E2" s="43">
        <v>1</v>
      </c>
      <c r="F2" s="42" t="s">
        <v>39</v>
      </c>
    </row>
    <row r="3" spans="1:6" s="1" customFormat="1" x14ac:dyDescent="0.2">
      <c r="A3" s="30">
        <v>1994</v>
      </c>
      <c r="B3" s="31" t="s">
        <v>29</v>
      </c>
      <c r="C3" s="44">
        <v>0.89903333333333324</v>
      </c>
      <c r="D3" s="45">
        <f>(C3-C2)/C2</f>
        <v>-0.10096666666666676</v>
      </c>
      <c r="E3" s="44">
        <v>0.83221985403920062</v>
      </c>
      <c r="F3" s="45">
        <f>(E3-E2)/E2</f>
        <v>-0.16778014596079938</v>
      </c>
    </row>
    <row r="4" spans="1:6" x14ac:dyDescent="0.2">
      <c r="A4" s="30" t="s">
        <v>30</v>
      </c>
      <c r="B4" s="31" t="s">
        <v>31</v>
      </c>
      <c r="C4" s="44">
        <v>0.84596666666666664</v>
      </c>
      <c r="D4" s="45">
        <f t="shared" ref="D4:F67" si="0">(C4-C3)/C3</f>
        <v>-5.9026361647695598E-2</v>
      </c>
      <c r="E4" s="44">
        <v>0.73662132554596838</v>
      </c>
      <c r="F4" s="45">
        <f t="shared" si="0"/>
        <v>-0.11487172293384051</v>
      </c>
    </row>
    <row r="5" spans="1:6" x14ac:dyDescent="0.2">
      <c r="A5" s="30">
        <v>1995</v>
      </c>
      <c r="B5" s="31" t="s">
        <v>32</v>
      </c>
      <c r="C5" s="44">
        <v>0.85910000000000009</v>
      </c>
      <c r="D5" s="45">
        <f t="shared" si="0"/>
        <v>1.552464636116487E-2</v>
      </c>
      <c r="E5" s="44">
        <v>0.71706310495914438</v>
      </c>
      <c r="F5" s="45">
        <f t="shared" si="0"/>
        <v>-2.6551254910150542E-2</v>
      </c>
    </row>
    <row r="6" spans="1:6" x14ac:dyDescent="0.2">
      <c r="A6" s="30" t="s">
        <v>30</v>
      </c>
      <c r="B6" s="31" t="s">
        <v>33</v>
      </c>
      <c r="C6" s="44">
        <v>0.90629999999999988</v>
      </c>
      <c r="D6" s="45">
        <f t="shared" si="0"/>
        <v>5.4941217553253166E-2</v>
      </c>
      <c r="E6" s="44">
        <v>0.71721658065052596</v>
      </c>
      <c r="F6" s="45">
        <f t="shared" si="0"/>
        <v>2.1403373053243565E-4</v>
      </c>
    </row>
    <row r="7" spans="1:6" x14ac:dyDescent="0.2">
      <c r="A7" s="30" t="s">
        <v>30</v>
      </c>
      <c r="B7" s="31" t="s">
        <v>29</v>
      </c>
      <c r="C7" s="44">
        <v>0.94119999999999993</v>
      </c>
      <c r="D7" s="45">
        <f t="shared" si="0"/>
        <v>3.8508220236124956E-2</v>
      </c>
      <c r="E7" s="44">
        <v>0.70656782768323934</v>
      </c>
      <c r="F7" s="45">
        <f t="shared" si="0"/>
        <v>-1.4847332388255788E-2</v>
      </c>
    </row>
    <row r="8" spans="1:6" x14ac:dyDescent="0.2">
      <c r="A8" s="30" t="s">
        <v>30</v>
      </c>
      <c r="B8" s="31" t="s">
        <v>31</v>
      </c>
      <c r="C8" s="44">
        <v>0.96379999999999999</v>
      </c>
      <c r="D8" s="45">
        <f t="shared" si="0"/>
        <v>2.4011899702507507E-2</v>
      </c>
      <c r="E8" s="44">
        <v>0.69940597104286928</v>
      </c>
      <c r="F8" s="45">
        <f t="shared" si="0"/>
        <v>-1.0136120496531837E-2</v>
      </c>
    </row>
    <row r="9" spans="1:6" x14ac:dyDescent="0.2">
      <c r="A9" s="30">
        <v>1996</v>
      </c>
      <c r="B9" s="31" t="s">
        <v>32</v>
      </c>
      <c r="C9" s="44">
        <v>0.9805666666666667</v>
      </c>
      <c r="D9" s="45">
        <f t="shared" si="0"/>
        <v>1.7396416960641946E-2</v>
      </c>
      <c r="E9" s="44">
        <v>0.69221074970458396</v>
      </c>
      <c r="F9" s="45">
        <f t="shared" si="0"/>
        <v>-1.0287617830251974E-2</v>
      </c>
    </row>
    <row r="10" spans="1:6" x14ac:dyDescent="0.2">
      <c r="A10" s="30" t="s">
        <v>30</v>
      </c>
      <c r="B10" s="31" t="s">
        <v>33</v>
      </c>
      <c r="C10" s="44">
        <v>0.99559999999999993</v>
      </c>
      <c r="D10" s="45">
        <f t="shared" si="0"/>
        <v>1.5331271033755887E-2</v>
      </c>
      <c r="E10" s="44">
        <v>0.68889425548978667</v>
      </c>
      <c r="F10" s="45">
        <f t="shared" si="0"/>
        <v>-4.791162541484195E-3</v>
      </c>
    </row>
    <row r="11" spans="1:6" x14ac:dyDescent="0.2">
      <c r="A11" s="30" t="s">
        <v>30</v>
      </c>
      <c r="B11" s="31" t="s">
        <v>29</v>
      </c>
      <c r="C11" s="44">
        <v>1.0132000000000001</v>
      </c>
      <c r="D11" s="45">
        <f t="shared" si="0"/>
        <v>1.7677782241864375E-2</v>
      </c>
      <c r="E11" s="44">
        <v>0.68629723711910307</v>
      </c>
      <c r="F11" s="45">
        <f t="shared" si="0"/>
        <v>-3.7698360089201007E-3</v>
      </c>
    </row>
    <row r="12" spans="1:6" x14ac:dyDescent="0.2">
      <c r="A12" s="30" t="s">
        <v>30</v>
      </c>
      <c r="B12" s="31" t="s">
        <v>31</v>
      </c>
      <c r="C12" s="44">
        <v>1.0309333333333335</v>
      </c>
      <c r="D12" s="45">
        <f t="shared" si="0"/>
        <v>1.7502302934596699E-2</v>
      </c>
      <c r="E12" s="44">
        <v>0.69673723814606292</v>
      </c>
      <c r="F12" s="45">
        <f t="shared" si="0"/>
        <v>1.5212069147741668E-2</v>
      </c>
    </row>
    <row r="13" spans="1:6" x14ac:dyDescent="0.2">
      <c r="A13" s="30">
        <v>1997</v>
      </c>
      <c r="B13" s="31" t="s">
        <v>32</v>
      </c>
      <c r="C13" s="44">
        <v>1.0496333333333332</v>
      </c>
      <c r="D13" s="45">
        <f t="shared" si="0"/>
        <v>1.813890325918234E-2</v>
      </c>
      <c r="E13" s="44">
        <v>0.69977123294205035</v>
      </c>
      <c r="F13" s="45">
        <f t="shared" si="0"/>
        <v>4.3545753404260921E-3</v>
      </c>
    </row>
    <row r="14" spans="1:6" x14ac:dyDescent="0.2">
      <c r="A14" s="30" t="s">
        <v>30</v>
      </c>
      <c r="B14" s="31" t="s">
        <v>33</v>
      </c>
      <c r="C14" s="44">
        <v>1.0679333333333334</v>
      </c>
      <c r="D14" s="45">
        <f t="shared" si="0"/>
        <v>1.7434659722442954E-2</v>
      </c>
      <c r="E14" s="44">
        <v>0.70157919559649784</v>
      </c>
      <c r="F14" s="45">
        <f t="shared" si="0"/>
        <v>2.5836481543350526E-3</v>
      </c>
    </row>
    <row r="15" spans="1:6" x14ac:dyDescent="0.2">
      <c r="A15" s="30" t="s">
        <v>30</v>
      </c>
      <c r="B15" s="31" t="s">
        <v>29</v>
      </c>
      <c r="C15" s="44">
        <v>1.0873999999999999</v>
      </c>
      <c r="D15" s="45">
        <f t="shared" si="0"/>
        <v>1.8228353829826942E-2</v>
      </c>
      <c r="E15" s="44">
        <v>0.71181834734826521</v>
      </c>
      <c r="F15" s="45">
        <f t="shared" si="0"/>
        <v>1.4594434692525088E-2</v>
      </c>
    </row>
    <row r="16" spans="1:6" x14ac:dyDescent="0.2">
      <c r="A16" s="30" t="s">
        <v>30</v>
      </c>
      <c r="B16" s="31" t="s">
        <v>31</v>
      </c>
      <c r="C16" s="44">
        <v>1.107</v>
      </c>
      <c r="D16" s="45">
        <f t="shared" si="0"/>
        <v>1.8024645944454722E-2</v>
      </c>
      <c r="E16" s="44">
        <v>0.72414189555821074</v>
      </c>
      <c r="F16" s="45">
        <f t="shared" si="0"/>
        <v>1.7312771237007869E-2</v>
      </c>
    </row>
    <row r="17" spans="1:6" x14ac:dyDescent="0.2">
      <c r="A17" s="30">
        <v>1998</v>
      </c>
      <c r="B17" s="31" t="s">
        <v>32</v>
      </c>
      <c r="C17" s="44">
        <v>1.1268999999999998</v>
      </c>
      <c r="D17" s="45">
        <f t="shared" si="0"/>
        <v>1.7976513098464143E-2</v>
      </c>
      <c r="E17" s="44">
        <v>0.72804378577784379</v>
      </c>
      <c r="F17" s="45">
        <f t="shared" si="0"/>
        <v>5.3882950890795358E-3</v>
      </c>
    </row>
    <row r="18" spans="1:6" x14ac:dyDescent="0.2">
      <c r="A18" s="30" t="s">
        <v>30</v>
      </c>
      <c r="B18" s="31" t="s">
        <v>33</v>
      </c>
      <c r="C18" s="44">
        <v>1.1479666666666666</v>
      </c>
      <c r="D18" s="45">
        <f t="shared" si="0"/>
        <v>1.8694353240453272E-2</v>
      </c>
      <c r="E18" s="44">
        <v>0.73887351350910413</v>
      </c>
      <c r="F18" s="45">
        <f t="shared" si="0"/>
        <v>1.4875104963212938E-2</v>
      </c>
    </row>
    <row r="19" spans="1:6" x14ac:dyDescent="0.2">
      <c r="A19" s="30" t="s">
        <v>30</v>
      </c>
      <c r="B19" s="31" t="s">
        <v>29</v>
      </c>
      <c r="C19" s="44">
        <v>1.1713666666666667</v>
      </c>
      <c r="D19" s="45">
        <f t="shared" si="0"/>
        <v>2.0383867127384728E-2</v>
      </c>
      <c r="E19" s="44">
        <v>0.75900808286674304</v>
      </c>
      <c r="F19" s="45">
        <f t="shared" si="0"/>
        <v>2.7250360162478362E-2</v>
      </c>
    </row>
    <row r="20" spans="1:6" x14ac:dyDescent="0.2">
      <c r="A20" s="30" t="s">
        <v>30</v>
      </c>
      <c r="B20" s="31" t="s">
        <v>31</v>
      </c>
      <c r="C20" s="44">
        <v>1.1958333333333331</v>
      </c>
      <c r="D20" s="45">
        <f t="shared" si="0"/>
        <v>2.0887282661278633E-2</v>
      </c>
      <c r="E20" s="44">
        <v>0.78001710085933895</v>
      </c>
      <c r="F20" s="45">
        <f t="shared" si="0"/>
        <v>2.7679570833087436E-2</v>
      </c>
    </row>
    <row r="21" spans="1:6" x14ac:dyDescent="0.2">
      <c r="A21" s="30">
        <v>1999</v>
      </c>
      <c r="B21" s="31" t="s">
        <v>32</v>
      </c>
      <c r="C21" s="44">
        <v>1.7708000000000002</v>
      </c>
      <c r="D21" s="45">
        <f t="shared" si="0"/>
        <v>0.48080836236933844</v>
      </c>
      <c r="E21" s="44">
        <v>1.1362155591972558</v>
      </c>
      <c r="F21" s="45">
        <f t="shared" si="0"/>
        <v>0.45665467839807061</v>
      </c>
    </row>
    <row r="22" spans="1:6" x14ac:dyDescent="0.2">
      <c r="A22" s="30" t="s">
        <v>30</v>
      </c>
      <c r="B22" s="31" t="s">
        <v>33</v>
      </c>
      <c r="C22" s="44">
        <v>1.7143333333333333</v>
      </c>
      <c r="D22" s="45">
        <f t="shared" si="0"/>
        <v>-3.1887659061817758E-2</v>
      </c>
      <c r="E22" s="44">
        <v>1.0904140553089749</v>
      </c>
      <c r="F22" s="45">
        <f t="shared" si="0"/>
        <v>-4.0310576208479262E-2</v>
      </c>
    </row>
    <row r="23" spans="1:6" x14ac:dyDescent="0.2">
      <c r="A23" s="30" t="s">
        <v>30</v>
      </c>
      <c r="B23" s="31" t="s">
        <v>29</v>
      </c>
      <c r="C23" s="44">
        <v>1.8597000000000001</v>
      </c>
      <c r="D23" s="45">
        <f t="shared" si="0"/>
        <v>8.4794866809255423E-2</v>
      </c>
      <c r="E23" s="44">
        <v>1.169061526647805</v>
      </c>
      <c r="F23" s="45">
        <f t="shared" si="0"/>
        <v>7.2126245031338021E-2</v>
      </c>
    </row>
    <row r="24" spans="1:6" x14ac:dyDescent="0.2">
      <c r="A24" s="30" t="s">
        <v>30</v>
      </c>
      <c r="B24" s="31" t="s">
        <v>31</v>
      </c>
      <c r="C24" s="44">
        <v>1.9140666666666668</v>
      </c>
      <c r="D24" s="45">
        <f t="shared" si="0"/>
        <v>2.9234105859368E-2</v>
      </c>
      <c r="E24" s="44">
        <v>1.1825295850959172</v>
      </c>
      <c r="F24" s="45">
        <f t="shared" si="0"/>
        <v>1.1520401742011643E-2</v>
      </c>
    </row>
    <row r="25" spans="1:6" x14ac:dyDescent="0.2">
      <c r="A25" s="30">
        <v>2000</v>
      </c>
      <c r="B25" s="31" t="s">
        <v>32</v>
      </c>
      <c r="C25" s="44">
        <v>1.7736666666666665</v>
      </c>
      <c r="D25" s="45">
        <f t="shared" si="0"/>
        <v>-7.3351677057573908E-2</v>
      </c>
      <c r="E25" s="44">
        <v>1.0900277674937227</v>
      </c>
      <c r="F25" s="45">
        <f t="shared" si="0"/>
        <v>-7.8223681477441909E-2</v>
      </c>
    </row>
    <row r="26" spans="1:6" x14ac:dyDescent="0.2">
      <c r="A26" s="30" t="s">
        <v>30</v>
      </c>
      <c r="B26" s="31" t="s">
        <v>33</v>
      </c>
      <c r="C26" s="44">
        <v>1.8014666666666665</v>
      </c>
      <c r="D26" s="45">
        <f t="shared" si="0"/>
        <v>1.5673745536553308E-2</v>
      </c>
      <c r="E26" s="44">
        <v>1.1113109801015835</v>
      </c>
      <c r="F26" s="45">
        <f t="shared" si="0"/>
        <v>1.9525385721867291E-2</v>
      </c>
    </row>
    <row r="27" spans="1:6" x14ac:dyDescent="0.2">
      <c r="A27" s="30" t="s">
        <v>30</v>
      </c>
      <c r="B27" s="31" t="s">
        <v>29</v>
      </c>
      <c r="C27" s="44">
        <v>1.8153999999999997</v>
      </c>
      <c r="D27" s="45">
        <f t="shared" si="0"/>
        <v>7.7344386055805264E-3</v>
      </c>
      <c r="E27" s="44">
        <v>1.0983823106451662</v>
      </c>
      <c r="F27" s="45">
        <f t="shared" si="0"/>
        <v>-1.1633709814723012E-2</v>
      </c>
    </row>
    <row r="28" spans="1:6" x14ac:dyDescent="0.2">
      <c r="A28" s="30" t="s">
        <v>30</v>
      </c>
      <c r="B28" s="31" t="s">
        <v>31</v>
      </c>
      <c r="C28" s="44">
        <v>1.9302999999999999</v>
      </c>
      <c r="D28" s="45">
        <f t="shared" si="0"/>
        <v>6.3291836509860214E-2</v>
      </c>
      <c r="E28" s="44">
        <v>1.1609669441729844</v>
      </c>
      <c r="F28" s="45">
        <f t="shared" si="0"/>
        <v>5.6978916103498888E-2</v>
      </c>
    </row>
    <row r="29" spans="1:6" x14ac:dyDescent="0.2">
      <c r="A29" s="30">
        <v>2001</v>
      </c>
      <c r="B29" s="31" t="s">
        <v>32</v>
      </c>
      <c r="C29" s="44">
        <v>2.015133333333333</v>
      </c>
      <c r="D29" s="45">
        <f t="shared" si="0"/>
        <v>4.394826365504486E-2</v>
      </c>
      <c r="E29" s="44">
        <v>1.2054550033985016</v>
      </c>
      <c r="F29" s="45">
        <f t="shared" si="0"/>
        <v>3.8319832833146113E-2</v>
      </c>
    </row>
    <row r="30" spans="1:6" x14ac:dyDescent="0.2">
      <c r="A30" s="30" t="s">
        <v>30</v>
      </c>
      <c r="B30" s="31" t="s">
        <v>33</v>
      </c>
      <c r="C30" s="44">
        <v>2.2885</v>
      </c>
      <c r="D30" s="45">
        <f t="shared" si="0"/>
        <v>0.13565686306944141</v>
      </c>
      <c r="E30" s="44">
        <v>1.3634893745252512</v>
      </c>
      <c r="F30" s="45">
        <f t="shared" si="0"/>
        <v>0.13109935309174395</v>
      </c>
    </row>
    <row r="31" spans="1:6" x14ac:dyDescent="0.2">
      <c r="A31" s="30" t="s">
        <v>30</v>
      </c>
      <c r="B31" s="31" t="s">
        <v>29</v>
      </c>
      <c r="C31" s="44">
        <v>2.5494333333333334</v>
      </c>
      <c r="D31" s="45">
        <f t="shared" si="0"/>
        <v>0.11401937222343608</v>
      </c>
      <c r="E31" s="44">
        <v>1.485931538662447</v>
      </c>
      <c r="F31" s="45">
        <f t="shared" si="0"/>
        <v>8.9800600154899268E-2</v>
      </c>
    </row>
    <row r="32" spans="1:6" x14ac:dyDescent="0.2">
      <c r="A32" s="30" t="s">
        <v>30</v>
      </c>
      <c r="B32" s="31" t="s">
        <v>31</v>
      </c>
      <c r="C32" s="44">
        <v>2.5486666666666662</v>
      </c>
      <c r="D32" s="45">
        <f t="shared" si="0"/>
        <v>-3.0072042153181036E-4</v>
      </c>
      <c r="E32" s="44">
        <v>1.4536810184009668</v>
      </c>
      <c r="F32" s="45">
        <f t="shared" si="0"/>
        <v>-2.1703907227455688E-2</v>
      </c>
    </row>
    <row r="33" spans="1:6" x14ac:dyDescent="0.2">
      <c r="A33" s="30">
        <v>2002</v>
      </c>
      <c r="B33" s="31" t="s">
        <v>32</v>
      </c>
      <c r="C33" s="44">
        <v>2.3813666666666666</v>
      </c>
      <c r="D33" s="45">
        <f t="shared" si="0"/>
        <v>-6.5642165838346686E-2</v>
      </c>
      <c r="E33" s="44">
        <v>1.3400421776350271</v>
      </c>
      <c r="F33" s="45">
        <f t="shared" si="0"/>
        <v>-7.8173161324580784E-2</v>
      </c>
    </row>
    <row r="34" spans="1:6" x14ac:dyDescent="0.2">
      <c r="A34" s="30" t="s">
        <v>30</v>
      </c>
      <c r="B34" s="31" t="s">
        <v>33</v>
      </c>
      <c r="C34" s="44">
        <v>2.5049333333333332</v>
      </c>
      <c r="D34" s="45">
        <f t="shared" si="0"/>
        <v>5.1888971318990472E-2</v>
      </c>
      <c r="E34" s="44">
        <v>1.4029269685942263</v>
      </c>
      <c r="F34" s="45">
        <f t="shared" si="0"/>
        <v>4.6927471395102942E-2</v>
      </c>
    </row>
    <row r="35" spans="1:6" x14ac:dyDescent="0.2">
      <c r="A35" s="30" t="s">
        <v>30</v>
      </c>
      <c r="B35" s="31" t="s">
        <v>29</v>
      </c>
      <c r="C35" s="44">
        <v>3.1288999999999998</v>
      </c>
      <c r="D35" s="45">
        <f t="shared" si="0"/>
        <v>0.24909511896524189</v>
      </c>
      <c r="E35" s="44">
        <v>1.7210823094732506</v>
      </c>
      <c r="F35" s="45">
        <f t="shared" si="0"/>
        <v>0.22677968846648178</v>
      </c>
    </row>
    <row r="36" spans="1:6" x14ac:dyDescent="0.2">
      <c r="A36" s="30" t="s">
        <v>30</v>
      </c>
      <c r="B36" s="31" t="s">
        <v>31</v>
      </c>
      <c r="C36" s="44">
        <v>3.6694</v>
      </c>
      <c r="D36" s="45">
        <f t="shared" si="0"/>
        <v>0.17274441497011736</v>
      </c>
      <c r="E36" s="44">
        <v>1.9333735565061616</v>
      </c>
      <c r="F36" s="45">
        <f t="shared" si="0"/>
        <v>0.1233475272300511</v>
      </c>
    </row>
    <row r="37" spans="1:6" x14ac:dyDescent="0.2">
      <c r="A37" s="30">
        <v>2003</v>
      </c>
      <c r="B37" s="31" t="s">
        <v>32</v>
      </c>
      <c r="C37" s="44">
        <v>3.4920333333333335</v>
      </c>
      <c r="D37" s="45">
        <f t="shared" si="0"/>
        <v>-4.8336694464126681E-2</v>
      </c>
      <c r="E37" s="44">
        <v>1.7487867448541561</v>
      </c>
      <c r="F37" s="45">
        <f t="shared" si="0"/>
        <v>-9.5473950717302705E-2</v>
      </c>
    </row>
    <row r="38" spans="1:6" x14ac:dyDescent="0.2">
      <c r="A38" s="30" t="s">
        <v>30</v>
      </c>
      <c r="B38" s="31" t="s">
        <v>33</v>
      </c>
      <c r="C38" s="44">
        <v>2.9858666666666669</v>
      </c>
      <c r="D38" s="45">
        <f t="shared" si="0"/>
        <v>-0.14494897910481952</v>
      </c>
      <c r="E38" s="44">
        <v>1.4614858504277903</v>
      </c>
      <c r="F38" s="45">
        <f t="shared" si="0"/>
        <v>-0.16428583717926443</v>
      </c>
    </row>
    <row r="39" spans="1:6" x14ac:dyDescent="0.2">
      <c r="A39" s="30" t="s">
        <v>30</v>
      </c>
      <c r="B39" s="31" t="s">
        <v>29</v>
      </c>
      <c r="C39" s="44">
        <v>2.9350333333333332</v>
      </c>
      <c r="D39" s="45">
        <f t="shared" si="0"/>
        <v>-1.7024649459676831E-2</v>
      </c>
      <c r="E39" s="44">
        <v>1.4319848758769205</v>
      </c>
      <c r="F39" s="45">
        <f t="shared" si="0"/>
        <v>-2.0185603946993161E-2</v>
      </c>
    </row>
    <row r="40" spans="1:6" x14ac:dyDescent="0.2">
      <c r="A40" s="30" t="s">
        <v>30</v>
      </c>
      <c r="B40" s="31" t="s">
        <v>31</v>
      </c>
      <c r="C40" s="44">
        <v>2.9001999999999999</v>
      </c>
      <c r="D40" s="45">
        <f t="shared" si="0"/>
        <v>-1.1868121883908169E-2</v>
      </c>
      <c r="E40" s="44">
        <v>1.3963708743252825</v>
      </c>
      <c r="F40" s="45">
        <f t="shared" si="0"/>
        <v>-2.4870375484816919E-2</v>
      </c>
    </row>
    <row r="41" spans="1:6" x14ac:dyDescent="0.2">
      <c r="A41" s="30">
        <v>2004</v>
      </c>
      <c r="B41" s="31" t="s">
        <v>32</v>
      </c>
      <c r="C41" s="44">
        <v>2.8958666666666666</v>
      </c>
      <c r="D41" s="45">
        <f t="shared" si="0"/>
        <v>-1.4941498287474313E-3</v>
      </c>
      <c r="E41" s="44">
        <v>1.3821542546983601</v>
      </c>
      <c r="F41" s="45">
        <f t="shared" si="0"/>
        <v>-1.0181120136719998E-2</v>
      </c>
    </row>
    <row r="42" spans="1:6" x14ac:dyDescent="0.2">
      <c r="A42" s="30" t="s">
        <v>30</v>
      </c>
      <c r="B42" s="31" t="s">
        <v>33</v>
      </c>
      <c r="C42" s="44">
        <v>3.0451666666666668</v>
      </c>
      <c r="D42" s="45">
        <f t="shared" si="0"/>
        <v>5.1556241079239451E-2</v>
      </c>
      <c r="E42" s="44">
        <v>1.4530132958727939</v>
      </c>
      <c r="F42" s="45">
        <f t="shared" si="0"/>
        <v>5.126710056678737E-2</v>
      </c>
    </row>
    <row r="43" spans="1:6" x14ac:dyDescent="0.2">
      <c r="A43" s="30" t="s">
        <v>30</v>
      </c>
      <c r="B43" s="31" t="s">
        <v>29</v>
      </c>
      <c r="C43" s="44">
        <v>2.9769333333333332</v>
      </c>
      <c r="D43" s="45">
        <f t="shared" si="0"/>
        <v>-2.2407093207815747E-2</v>
      </c>
      <c r="E43" s="44">
        <v>1.3961999466868049</v>
      </c>
      <c r="F43" s="45">
        <f t="shared" si="0"/>
        <v>-3.910036428941447E-2</v>
      </c>
    </row>
    <row r="44" spans="1:6" x14ac:dyDescent="0.2">
      <c r="A44" s="30" t="s">
        <v>30</v>
      </c>
      <c r="B44" s="31" t="s">
        <v>31</v>
      </c>
      <c r="C44" s="44">
        <v>2.7856999999999998</v>
      </c>
      <c r="D44" s="45">
        <f t="shared" si="0"/>
        <v>-6.4238366103820499E-2</v>
      </c>
      <c r="E44" s="44">
        <v>1.2928937860231913</v>
      </c>
      <c r="F44" s="45">
        <f t="shared" si="0"/>
        <v>-7.3990950156358398E-2</v>
      </c>
    </row>
    <row r="45" spans="1:6" x14ac:dyDescent="0.2">
      <c r="A45" s="30">
        <v>2005</v>
      </c>
      <c r="B45" s="31" t="s">
        <v>32</v>
      </c>
      <c r="C45" s="44">
        <v>2.6651666666666665</v>
      </c>
      <c r="D45" s="45">
        <f t="shared" si="0"/>
        <v>-4.3268597958622028E-2</v>
      </c>
      <c r="E45" s="44">
        <v>1.220422539491675</v>
      </c>
      <c r="F45" s="45">
        <f t="shared" si="0"/>
        <v>-5.6053519101851662E-2</v>
      </c>
    </row>
    <row r="46" spans="1:6" x14ac:dyDescent="0.2">
      <c r="A46" s="30" t="s">
        <v>30</v>
      </c>
      <c r="B46" s="31" t="s">
        <v>33</v>
      </c>
      <c r="C46" s="44">
        <v>2.4818333333333333</v>
      </c>
      <c r="D46" s="45">
        <f t="shared" si="0"/>
        <v>-6.8788693640172524E-2</v>
      </c>
      <c r="E46" s="44">
        <v>1.1312209239942981</v>
      </c>
      <c r="F46" s="45">
        <f t="shared" si="0"/>
        <v>-7.309076374034422E-2</v>
      </c>
    </row>
    <row r="47" spans="1:6" x14ac:dyDescent="0.2">
      <c r="A47" s="30" t="s">
        <v>30</v>
      </c>
      <c r="B47" s="31" t="s">
        <v>29</v>
      </c>
      <c r="C47" s="44">
        <v>2.3428333333333331</v>
      </c>
      <c r="D47" s="45">
        <f t="shared" si="0"/>
        <v>-5.6006984084346345E-2</v>
      </c>
      <c r="E47" s="44">
        <v>1.0740888103273267</v>
      </c>
      <c r="F47" s="45">
        <f t="shared" si="0"/>
        <v>-5.0504823996041399E-2</v>
      </c>
    </row>
    <row r="48" spans="1:6" x14ac:dyDescent="0.2">
      <c r="A48" s="30" t="s">
        <v>30</v>
      </c>
      <c r="B48" s="31" t="s">
        <v>31</v>
      </c>
      <c r="C48" s="44">
        <v>2.2509333333333332</v>
      </c>
      <c r="D48" s="45">
        <f t="shared" si="0"/>
        <v>-3.9226008394394198E-2</v>
      </c>
      <c r="E48" s="44">
        <v>1.0217144620148799</v>
      </c>
      <c r="F48" s="45">
        <f t="shared" si="0"/>
        <v>-4.87616552829424E-2</v>
      </c>
    </row>
    <row r="49" spans="1:6" x14ac:dyDescent="0.2">
      <c r="A49" s="30">
        <v>2006</v>
      </c>
      <c r="B49" s="31" t="s">
        <v>32</v>
      </c>
      <c r="C49" s="44">
        <v>2.1959333333333331</v>
      </c>
      <c r="D49" s="45">
        <f t="shared" si="0"/>
        <v>-2.4434308731193059E-2</v>
      </c>
      <c r="E49" s="44">
        <v>0.98733041230574881</v>
      </c>
      <c r="F49" s="45">
        <f t="shared" si="0"/>
        <v>-3.3653286693548196E-2</v>
      </c>
    </row>
    <row r="50" spans="1:6" x14ac:dyDescent="0.2">
      <c r="A50" s="30" t="s">
        <v>30</v>
      </c>
      <c r="B50" s="31" t="s">
        <v>33</v>
      </c>
      <c r="C50" s="44">
        <v>2.1852333333333331</v>
      </c>
      <c r="D50" s="45">
        <f t="shared" si="0"/>
        <v>-4.8726433710798442E-3</v>
      </c>
      <c r="E50" s="44">
        <v>0.99319215622198342</v>
      </c>
      <c r="F50" s="45">
        <f t="shared" si="0"/>
        <v>5.9369627869007638E-3</v>
      </c>
    </row>
    <row r="51" spans="1:6" x14ac:dyDescent="0.2">
      <c r="A51" s="30" t="s">
        <v>30</v>
      </c>
      <c r="B51" s="31" t="s">
        <v>29</v>
      </c>
      <c r="C51" s="44">
        <v>2.1713</v>
      </c>
      <c r="D51" s="45">
        <f t="shared" si="0"/>
        <v>-6.3761306954252632E-3</v>
      </c>
      <c r="E51" s="44">
        <v>0.99026523464025151</v>
      </c>
      <c r="F51" s="45">
        <f t="shared" si="0"/>
        <v>-2.9469841897117538E-3</v>
      </c>
    </row>
    <row r="52" spans="1:6" x14ac:dyDescent="0.2">
      <c r="A52" s="30" t="s">
        <v>30</v>
      </c>
      <c r="B52" s="31" t="s">
        <v>31</v>
      </c>
      <c r="C52" s="44">
        <v>2.1520333333333332</v>
      </c>
      <c r="D52" s="45">
        <f t="shared" si="0"/>
        <v>-8.8733324122262074E-3</v>
      </c>
      <c r="E52" s="44">
        <v>0.96480760020411305</v>
      </c>
      <c r="F52" s="45">
        <f t="shared" si="0"/>
        <v>-2.5707894759515456E-2</v>
      </c>
    </row>
    <row r="53" spans="1:6" x14ac:dyDescent="0.2">
      <c r="A53" s="30">
        <v>2007</v>
      </c>
      <c r="B53" s="31" t="s">
        <v>32</v>
      </c>
      <c r="C53" s="44">
        <v>2.1078333333333332</v>
      </c>
      <c r="D53" s="45">
        <f t="shared" si="0"/>
        <v>-2.053871532349252E-2</v>
      </c>
      <c r="E53" s="44">
        <v>0.94271369791478288</v>
      </c>
      <c r="F53" s="45">
        <f t="shared" si="0"/>
        <v>-2.2899801250172595E-2</v>
      </c>
    </row>
    <row r="54" spans="1:6" x14ac:dyDescent="0.2">
      <c r="A54" s="30" t="s">
        <v>30</v>
      </c>
      <c r="B54" s="31" t="s">
        <v>33</v>
      </c>
      <c r="C54" s="44">
        <v>1.9818333333333333</v>
      </c>
      <c r="D54" s="45">
        <f t="shared" si="0"/>
        <v>-5.9777022218707947E-2</v>
      </c>
      <c r="E54" s="44">
        <v>0.89546751376052314</v>
      </c>
      <c r="F54" s="45">
        <f t="shared" si="0"/>
        <v>-5.0117214016052819E-2</v>
      </c>
    </row>
    <row r="55" spans="1:6" x14ac:dyDescent="0.2">
      <c r="A55" s="30" t="s">
        <v>30</v>
      </c>
      <c r="B55" s="31" t="s">
        <v>29</v>
      </c>
      <c r="C55" s="44">
        <v>1.9161333333333335</v>
      </c>
      <c r="D55" s="45">
        <f t="shared" si="0"/>
        <v>-3.3151122697838632E-2</v>
      </c>
      <c r="E55" s="44">
        <v>0.86019438950022142</v>
      </c>
      <c r="F55" s="45">
        <f t="shared" si="0"/>
        <v>-3.9390735809244425E-2</v>
      </c>
    </row>
    <row r="56" spans="1:6" x14ac:dyDescent="0.2">
      <c r="A56" s="30" t="s">
        <v>30</v>
      </c>
      <c r="B56" s="31" t="s">
        <v>31</v>
      </c>
      <c r="C56" s="44">
        <v>1.7856333333333334</v>
      </c>
      <c r="D56" s="45">
        <f t="shared" si="0"/>
        <v>-6.8105907730846876E-2</v>
      </c>
      <c r="E56" s="44">
        <v>0.79860081104793845</v>
      </c>
      <c r="F56" s="45">
        <f t="shared" si="0"/>
        <v>-7.1604255042943543E-2</v>
      </c>
    </row>
    <row r="57" spans="1:6" x14ac:dyDescent="0.2">
      <c r="A57" s="30">
        <v>2008</v>
      </c>
      <c r="B57" s="31" t="s">
        <v>32</v>
      </c>
      <c r="C57" s="44">
        <v>1.7365333333333333</v>
      </c>
      <c r="D57" s="45">
        <f t="shared" si="0"/>
        <v>-2.7497246541843309E-2</v>
      </c>
      <c r="E57" s="44">
        <v>0.77272355022748007</v>
      </c>
      <c r="F57" s="45">
        <f t="shared" si="0"/>
        <v>-3.2403248860343341E-2</v>
      </c>
    </row>
    <row r="58" spans="1:6" x14ac:dyDescent="0.2">
      <c r="A58" s="30" t="s">
        <v>30</v>
      </c>
      <c r="B58" s="31" t="s">
        <v>33</v>
      </c>
      <c r="C58" s="44">
        <v>1.6561000000000001</v>
      </c>
      <c r="D58" s="45">
        <f t="shared" si="0"/>
        <v>-4.6318335380835268E-2</v>
      </c>
      <c r="E58" s="44">
        <v>0.7393819989026712</v>
      </c>
      <c r="F58" s="45">
        <f t="shared" si="0"/>
        <v>-4.3148097809356967E-2</v>
      </c>
    </row>
    <row r="59" spans="1:6" x14ac:dyDescent="0.2">
      <c r="A59" s="30" t="s">
        <v>30</v>
      </c>
      <c r="B59" s="31" t="s">
        <v>29</v>
      </c>
      <c r="C59" s="44">
        <v>1.6677666666666668</v>
      </c>
      <c r="D59" s="45">
        <f t="shared" si="0"/>
        <v>7.0446631644627217E-3</v>
      </c>
      <c r="E59" s="44">
        <v>0.74182739118659136</v>
      </c>
      <c r="F59" s="45">
        <f t="shared" si="0"/>
        <v>3.3073462534243493E-3</v>
      </c>
    </row>
    <row r="60" spans="1:6" x14ac:dyDescent="0.2">
      <c r="A60" s="30" t="s">
        <v>30</v>
      </c>
      <c r="B60" s="31" t="s">
        <v>31</v>
      </c>
      <c r="C60" s="44">
        <v>2.2778666666666667</v>
      </c>
      <c r="D60" s="45">
        <f t="shared" si="0"/>
        <v>0.36581855975056449</v>
      </c>
      <c r="E60" s="44">
        <v>0.97374145871662865</v>
      </c>
      <c r="F60" s="45">
        <f t="shared" si="0"/>
        <v>0.31262537658400391</v>
      </c>
    </row>
    <row r="61" spans="1:6" x14ac:dyDescent="0.2">
      <c r="A61" s="30">
        <v>2009</v>
      </c>
      <c r="B61" s="31" t="s">
        <v>32</v>
      </c>
      <c r="C61" s="44">
        <v>2.3112999999999997</v>
      </c>
      <c r="D61" s="45">
        <f t="shared" si="0"/>
        <v>1.4677476000936395E-2</v>
      </c>
      <c r="E61" s="44">
        <v>0.97160465195893819</v>
      </c>
      <c r="F61" s="45">
        <f t="shared" si="0"/>
        <v>-2.1944292692505098E-3</v>
      </c>
    </row>
    <row r="62" spans="1:6" x14ac:dyDescent="0.2">
      <c r="A62" s="30" t="s">
        <v>30</v>
      </c>
      <c r="B62" s="31" t="s">
        <v>33</v>
      </c>
      <c r="C62" s="44">
        <v>2.0748000000000002</v>
      </c>
      <c r="D62" s="45">
        <f t="shared" si="0"/>
        <v>-0.10232336780166985</v>
      </c>
      <c r="E62" s="44">
        <v>0.8709541963675177</v>
      </c>
      <c r="F62" s="45">
        <f t="shared" si="0"/>
        <v>-0.10359198609073166</v>
      </c>
    </row>
    <row r="63" spans="1:6" x14ac:dyDescent="0.2">
      <c r="A63" s="30" t="s">
        <v>30</v>
      </c>
      <c r="B63" s="31" t="s">
        <v>29</v>
      </c>
      <c r="C63" s="44">
        <v>1.8659333333333334</v>
      </c>
      <c r="D63" s="45">
        <f t="shared" si="0"/>
        <v>-0.10066833751044281</v>
      </c>
      <c r="E63" s="44">
        <v>0.78224444502790114</v>
      </c>
      <c r="F63" s="45">
        <f t="shared" si="0"/>
        <v>-0.10185352078168711</v>
      </c>
    </row>
    <row r="64" spans="1:6" x14ac:dyDescent="0.2">
      <c r="A64" s="30" t="s">
        <v>30</v>
      </c>
      <c r="B64" s="31" t="s">
        <v>31</v>
      </c>
      <c r="C64" s="44">
        <v>1.7383</v>
      </c>
      <c r="D64" s="45">
        <f t="shared" si="0"/>
        <v>-6.8401872164064528E-2</v>
      </c>
      <c r="E64" s="44">
        <v>0.72351683803515143</v>
      </c>
      <c r="F64" s="45">
        <f t="shared" si="0"/>
        <v>-7.5075773776386495E-2</v>
      </c>
    </row>
    <row r="65" spans="1:6" x14ac:dyDescent="0.2">
      <c r="A65" s="30">
        <v>2010</v>
      </c>
      <c r="B65" s="31" t="s">
        <v>32</v>
      </c>
      <c r="C65" s="44">
        <v>1.8023999999999998</v>
      </c>
      <c r="D65" s="45">
        <f t="shared" si="0"/>
        <v>3.6875107864004962E-2</v>
      </c>
      <c r="E65" s="44">
        <v>0.73987088498595588</v>
      </c>
      <c r="F65" s="45">
        <f t="shared" si="0"/>
        <v>2.2603547134047348E-2</v>
      </c>
    </row>
    <row r="66" spans="1:6" x14ac:dyDescent="0.2">
      <c r="A66" s="30"/>
      <c r="B66" s="31" t="s">
        <v>33</v>
      </c>
      <c r="C66" s="44">
        <v>1.7920999999999998</v>
      </c>
      <c r="D66" s="45">
        <f t="shared" si="0"/>
        <v>-5.7146027518863614E-3</v>
      </c>
      <c r="E66" s="44">
        <v>0.72862823533420074</v>
      </c>
      <c r="F66" s="45">
        <f t="shared" si="0"/>
        <v>-1.5195421092922922E-2</v>
      </c>
    </row>
    <row r="67" spans="1:6" x14ac:dyDescent="0.2">
      <c r="A67" s="30"/>
      <c r="B67" s="31" t="s">
        <v>29</v>
      </c>
      <c r="C67" s="44">
        <v>1.7492999999999999</v>
      </c>
      <c r="D67" s="45">
        <f t="shared" si="0"/>
        <v>-2.3882595837285841E-2</v>
      </c>
      <c r="E67" s="44">
        <v>0.70939015170937747</v>
      </c>
      <c r="F67" s="45">
        <f t="shared" si="0"/>
        <v>-2.640315416269768E-2</v>
      </c>
    </row>
    <row r="68" spans="1:6" x14ac:dyDescent="0.2">
      <c r="A68" s="30"/>
      <c r="B68" s="31" t="s">
        <v>31</v>
      </c>
      <c r="C68" s="44">
        <v>1.6967333333333332</v>
      </c>
      <c r="D68" s="45">
        <f t="shared" ref="D68:F84" si="1">(C68-C67)/C67</f>
        <v>-3.0050115284208916E-2</v>
      </c>
      <c r="E68" s="44">
        <v>0.67744493856225929</v>
      </c>
      <c r="F68" s="45">
        <f t="shared" si="1"/>
        <v>-4.5031937742780331E-2</v>
      </c>
    </row>
    <row r="69" spans="1:6" x14ac:dyDescent="0.2">
      <c r="A69" s="30">
        <v>2011</v>
      </c>
      <c r="B69" s="31" t="s">
        <v>32</v>
      </c>
      <c r="C69" s="44">
        <v>1.6673333333333333</v>
      </c>
      <c r="D69" s="45">
        <f t="shared" si="1"/>
        <v>-1.7327413461160585E-2</v>
      </c>
      <c r="E69" s="44">
        <v>0.65889515417132338</v>
      </c>
      <c r="F69" s="45">
        <f t="shared" si="1"/>
        <v>-2.7381980933098557E-2</v>
      </c>
    </row>
    <row r="70" spans="1:6" x14ac:dyDescent="0.2">
      <c r="A70" s="30"/>
      <c r="B70" s="31" t="s">
        <v>33</v>
      </c>
      <c r="C70" s="44">
        <v>1.5956333333333335</v>
      </c>
      <c r="D70" s="45">
        <f t="shared" si="1"/>
        <v>-4.3002798880447744E-2</v>
      </c>
      <c r="E70" s="44">
        <v>0.62912924591000541</v>
      </c>
      <c r="F70" s="45">
        <f t="shared" si="1"/>
        <v>-4.5175485163119533E-2</v>
      </c>
    </row>
    <row r="71" spans="1:6" x14ac:dyDescent="0.2">
      <c r="A71" s="30"/>
      <c r="B71" s="31" t="s">
        <v>29</v>
      </c>
      <c r="C71" s="44">
        <v>1.6369</v>
      </c>
      <c r="D71" s="45">
        <f t="shared" si="1"/>
        <v>2.5862249054711749E-2</v>
      </c>
      <c r="E71" s="44">
        <v>0.64283974927566612</v>
      </c>
      <c r="F71" s="45">
        <f t="shared" si="1"/>
        <v>2.1792824693484279E-2</v>
      </c>
    </row>
    <row r="72" spans="1:6" x14ac:dyDescent="0.2">
      <c r="A72" s="30"/>
      <c r="B72" s="31" t="s">
        <v>31</v>
      </c>
      <c r="C72" s="44">
        <v>1.7999999999999998</v>
      </c>
      <c r="D72" s="45">
        <f t="shared" si="1"/>
        <v>9.9639562587818309E-2</v>
      </c>
      <c r="E72" s="44">
        <v>0.69562386312994084</v>
      </c>
      <c r="F72" s="45">
        <f t="shared" si="1"/>
        <v>8.2110843198091588E-2</v>
      </c>
    </row>
    <row r="73" spans="1:6" x14ac:dyDescent="0.2">
      <c r="A73" s="30">
        <v>2012</v>
      </c>
      <c r="B73" s="31" t="s">
        <v>32</v>
      </c>
      <c r="C73" s="44">
        <v>1.7678</v>
      </c>
      <c r="D73" s="45">
        <f t="shared" si="1"/>
        <v>-1.788888888888877E-2</v>
      </c>
      <c r="E73" s="44">
        <v>0.6789291544353252</v>
      </c>
      <c r="F73" s="45">
        <f t="shared" si="1"/>
        <v>-2.3999620455080785E-2</v>
      </c>
    </row>
    <row r="74" spans="1:6" x14ac:dyDescent="0.2">
      <c r="A74" s="30"/>
      <c r="B74" s="31" t="s">
        <v>33</v>
      </c>
      <c r="C74" s="44">
        <v>1.9633333333333332</v>
      </c>
      <c r="D74" s="45">
        <f t="shared" si="1"/>
        <v>0.11060828902213661</v>
      </c>
      <c r="E74" s="44">
        <v>0.75115318070959824</v>
      </c>
      <c r="F74" s="45">
        <f t="shared" si="1"/>
        <v>0.10637932662406105</v>
      </c>
    </row>
    <row r="75" spans="1:6" x14ac:dyDescent="0.2">
      <c r="A75" s="30"/>
      <c r="B75" s="31" t="s">
        <v>29</v>
      </c>
      <c r="C75" s="44">
        <v>2.0287333333333333</v>
      </c>
      <c r="D75" s="45">
        <f t="shared" si="1"/>
        <v>3.3310696095076468E-2</v>
      </c>
      <c r="E75" s="44">
        <v>0.76998681638366262</v>
      </c>
      <c r="F75" s="45">
        <f t="shared" si="1"/>
        <v>2.5072962689544422E-2</v>
      </c>
    </row>
    <row r="76" spans="1:6" x14ac:dyDescent="0.2">
      <c r="A76" s="30"/>
      <c r="B76" s="31" t="s">
        <v>31</v>
      </c>
      <c r="C76" s="44">
        <v>2.0584666666666664</v>
      </c>
      <c r="D76" s="45">
        <f t="shared" si="1"/>
        <v>1.4656107259044971E-2</v>
      </c>
      <c r="E76" s="44">
        <v>0.7678150718904192</v>
      </c>
      <c r="F76" s="45">
        <f t="shared" si="1"/>
        <v>-2.8204956851641768E-3</v>
      </c>
    </row>
    <row r="77" spans="1:6" x14ac:dyDescent="0.2">
      <c r="A77" s="30">
        <v>2013</v>
      </c>
      <c r="B77" s="31" t="s">
        <v>32</v>
      </c>
      <c r="C77" s="44">
        <v>1.9957333333333331</v>
      </c>
      <c r="D77" s="45">
        <f t="shared" si="1"/>
        <v>-3.0475758655309767E-2</v>
      </c>
      <c r="E77" s="44">
        <v>0.73284842809621098</v>
      </c>
      <c r="F77" s="45">
        <f t="shared" si="1"/>
        <v>-4.5540449874365813E-2</v>
      </c>
    </row>
    <row r="78" spans="1:6" x14ac:dyDescent="0.2">
      <c r="A78" s="30"/>
      <c r="B78" s="31" t="s">
        <v>33</v>
      </c>
      <c r="C78" s="44">
        <v>2.0700000000000003</v>
      </c>
      <c r="D78" s="45">
        <f t="shared" si="1"/>
        <v>3.7212720470336962E-2</v>
      </c>
      <c r="E78" s="44">
        <v>0.75360007311059041</v>
      </c>
      <c r="F78" s="45">
        <f t="shared" si="1"/>
        <v>2.8316421539291446E-2</v>
      </c>
    </row>
    <row r="79" spans="1:6" x14ac:dyDescent="0.2">
      <c r="A79" s="30"/>
      <c r="B79" s="31" t="s">
        <v>29</v>
      </c>
      <c r="C79" s="44">
        <v>2.2883</v>
      </c>
      <c r="D79" s="45">
        <f t="shared" si="1"/>
        <v>0.10545893719806748</v>
      </c>
      <c r="E79" s="44">
        <v>0.83144699461342775</v>
      </c>
      <c r="F79" s="45">
        <f t="shared" si="1"/>
        <v>0.10330004505110146</v>
      </c>
    </row>
    <row r="80" spans="1:6" x14ac:dyDescent="0.2">
      <c r="A80" s="30"/>
      <c r="B80" s="31" t="s">
        <v>31</v>
      </c>
      <c r="C80" s="44">
        <v>2.2765</v>
      </c>
      <c r="D80" s="45">
        <f t="shared" si="1"/>
        <v>-5.1566665209981351E-3</v>
      </c>
      <c r="E80" s="44">
        <v>0.81205973848841095</v>
      </c>
      <c r="F80" s="45">
        <f t="shared" si="1"/>
        <v>-2.331748896877147E-2</v>
      </c>
    </row>
    <row r="81" spans="1:6" x14ac:dyDescent="0.2">
      <c r="A81" s="30">
        <v>2014</v>
      </c>
      <c r="B81" s="31" t="s">
        <v>32</v>
      </c>
      <c r="C81" s="44">
        <v>2.3639999999999999</v>
      </c>
      <c r="D81" s="45">
        <f t="shared" si="1"/>
        <v>3.8436195914781424E-2</v>
      </c>
      <c r="E81" s="44">
        <v>0.83231265643787522</v>
      </c>
      <c r="F81" s="45">
        <f t="shared" si="1"/>
        <v>2.4940182340727264E-2</v>
      </c>
    </row>
    <row r="82" spans="1:6" x14ac:dyDescent="0.2">
      <c r="A82" s="30"/>
      <c r="B82" s="31" t="s">
        <v>33</v>
      </c>
      <c r="C82" s="44">
        <v>2.2297333333333333</v>
      </c>
      <c r="D82" s="45">
        <f t="shared" si="1"/>
        <v>-5.6796390298928315E-2</v>
      </c>
      <c r="E82" s="44">
        <v>0.77907504915804393</v>
      </c>
      <c r="F82" s="45">
        <f t="shared" si="1"/>
        <v>-6.3963471981403189E-2</v>
      </c>
    </row>
    <row r="83" spans="1:6" x14ac:dyDescent="0.2">
      <c r="A83" s="30"/>
      <c r="B83" s="31" t="s">
        <v>29</v>
      </c>
      <c r="C83" s="44">
        <v>2.2751666666666668</v>
      </c>
      <c r="D83" s="45">
        <f t="shared" si="1"/>
        <v>2.0376128685044594E-2</v>
      </c>
      <c r="E83" s="44">
        <v>0.78958811092999193</v>
      </c>
      <c r="F83" s="45">
        <f t="shared" si="1"/>
        <v>1.3494286312094825E-2</v>
      </c>
    </row>
    <row r="84" spans="1:6" x14ac:dyDescent="0.2">
      <c r="A84" s="30"/>
      <c r="B84" s="31" t="s">
        <v>31</v>
      </c>
      <c r="C84" s="44">
        <v>2.5453666666666668</v>
      </c>
      <c r="D84" s="45">
        <f t="shared" si="1"/>
        <v>0.11876053036407588</v>
      </c>
      <c r="E84" s="44">
        <v>0.86322680211534786</v>
      </c>
      <c r="F84" s="45">
        <f t="shared" si="1"/>
        <v>9.3262158036577933E-2</v>
      </c>
    </row>
    <row r="85" spans="1:6" x14ac:dyDescent="0.2">
      <c r="A85" s="30">
        <v>2015</v>
      </c>
      <c r="B85" s="31" t="s">
        <v>32</v>
      </c>
      <c r="C85" s="44">
        <v>2.863392424242424</v>
      </c>
      <c r="D85" s="45">
        <f>(C85-C84)/C84</f>
        <v>0.12494300398466124</v>
      </c>
      <c r="E85" s="44">
        <v>0.9355559654156389</v>
      </c>
      <c r="F85" s="45">
        <f>(E85-E84)/E84</f>
        <v>8.3789292829008016E-2</v>
      </c>
    </row>
    <row r="86" spans="1:6" x14ac:dyDescent="0.2">
      <c r="A86" s="30"/>
      <c r="B86" s="31" t="s">
        <v>33</v>
      </c>
      <c r="C86" s="44">
        <v>3.0722243650793657</v>
      </c>
      <c r="D86" s="45">
        <f t="shared" ref="D86:D87" si="2">(C86-C85)/C85</f>
        <v>7.2931652353656326E-2</v>
      </c>
      <c r="E86" s="44">
        <v>0.9889</v>
      </c>
      <c r="F86" s="45">
        <f t="shared" ref="F86:F87" si="3">(E86-E85)/E85</f>
        <v>5.7018539303163952E-2</v>
      </c>
    </row>
    <row r="87" spans="1:6" x14ac:dyDescent="0.2">
      <c r="A87" s="30"/>
      <c r="B87" s="31" t="s">
        <v>29</v>
      </c>
      <c r="C87" s="44">
        <f>AVERAGE('Câmbio Nom e Real Mens 94-19'!F255:F257)</f>
        <v>3.5479684610075917</v>
      </c>
      <c r="D87" s="45">
        <f t="shared" si="2"/>
        <v>0.15485330477025103</v>
      </c>
      <c r="E87" s="44">
        <f>AVERAGE('Câmbio Nom e Real Mens 94-19'!I255:I257)</f>
        <v>1.1256625723943596</v>
      </c>
      <c r="F87" s="45">
        <f t="shared" si="3"/>
        <v>0.13829767660467149</v>
      </c>
    </row>
    <row r="88" spans="1:6" x14ac:dyDescent="0.2">
      <c r="A88" s="30"/>
      <c r="B88" s="31" t="s">
        <v>31</v>
      </c>
      <c r="C88" s="44">
        <f>AVERAGE('Câmbio Nom e Real Mens 94-19'!F258:F260)</f>
        <v>3.8425660317460326</v>
      </c>
      <c r="D88" s="45">
        <f t="shared" ref="D88:D93" si="4">(C88-C87)/C87</f>
        <v>8.3032747888288114E-2</v>
      </c>
      <c r="E88" s="44">
        <f>AVERAGE('Câmbio Nom e Real Mens 94-19'!I258:I260)</f>
        <v>1.1878612832919835</v>
      </c>
      <c r="F88" s="45">
        <f t="shared" ref="F88:F93" si="5">(E88-E87)/E87</f>
        <v>5.5255200290903368E-2</v>
      </c>
    </row>
    <row r="89" spans="1:6" x14ac:dyDescent="0.2">
      <c r="A89" s="30">
        <v>2016</v>
      </c>
      <c r="B89" s="31" t="s">
        <v>32</v>
      </c>
      <c r="C89" s="44">
        <f>AVERAGE('Câmbio Nom e Real Mens 94-19'!F261:F263)</f>
        <v>3.9095896969696966</v>
      </c>
      <c r="D89" s="45">
        <f t="shared" si="4"/>
        <v>1.7442423804805495E-2</v>
      </c>
      <c r="E89" s="44">
        <f>AVERAGE('Câmbio Nom e Real Mens 94-19'!I261:I263)</f>
        <v>1.1747777122212553</v>
      </c>
      <c r="F89" s="45">
        <f t="shared" si="5"/>
        <v>-1.1014393056459435E-2</v>
      </c>
    </row>
    <row r="90" spans="1:6" x14ac:dyDescent="0.2">
      <c r="A90" s="30"/>
      <c r="B90" s="31" t="s">
        <v>33</v>
      </c>
      <c r="C90" s="44">
        <f>AVERAGE('Câmbio Nom e Real Mens 94-19'!F264:F266)</f>
        <v>3.5092676623376615</v>
      </c>
      <c r="D90" s="45">
        <f t="shared" si="4"/>
        <v>-0.10239489707636652</v>
      </c>
      <c r="E90" s="44">
        <f>AVERAGE('Câmbio Nom e Real Mens 94-19'!I264:I266)</f>
        <v>1.047429581527487</v>
      </c>
      <c r="F90" s="45">
        <f t="shared" si="5"/>
        <v>-0.10840189541303094</v>
      </c>
    </row>
    <row r="91" spans="1:6" x14ac:dyDescent="0.2">
      <c r="A91" s="30"/>
      <c r="B91" s="31" t="s">
        <v>29</v>
      </c>
      <c r="C91" s="44">
        <f>AVERAGE('Câmbio Nom e Real Mens 94-19'!F267:F269)</f>
        <v>3.2465982056590748</v>
      </c>
      <c r="D91" s="45">
        <f t="shared" si="4"/>
        <v>-7.4850220032407641E-2</v>
      </c>
      <c r="E91" s="44">
        <f>AVERAGE('Câmbio Nom e Real Mens 94-19'!I267:I269)</f>
        <v>0.95875894131207595</v>
      </c>
      <c r="F91" s="45">
        <f t="shared" si="5"/>
        <v>-8.4655466848760297E-2</v>
      </c>
    </row>
    <row r="92" spans="1:6" x14ac:dyDescent="0.2">
      <c r="A92" s="30"/>
      <c r="B92" s="31" t="s">
        <v>31</v>
      </c>
      <c r="C92" s="44">
        <f>AVERAGE('Câmbio Nom e Real Mens 94-19'!F270:F272)</f>
        <v>3.2927810606060608</v>
      </c>
      <c r="D92" s="45">
        <f t="shared" si="4"/>
        <v>1.4224998605150989E-2</v>
      </c>
      <c r="E92" s="44">
        <f>AVERAGE('Câmbio Nom e Real Mens 94-19'!I270:I272)</f>
        <v>0.96703669535561365</v>
      </c>
      <c r="F92" s="45">
        <f t="shared" si="5"/>
        <v>8.6338220034844933E-3</v>
      </c>
    </row>
    <row r="93" spans="1:6" x14ac:dyDescent="0.2">
      <c r="A93" s="48">
        <v>2017</v>
      </c>
      <c r="B93" s="31" t="s">
        <v>32</v>
      </c>
      <c r="C93" s="44">
        <f>AVERAGE('Câmbio Nom e Real Mens 94-19'!F273:F275)</f>
        <v>3.1429113233787151</v>
      </c>
      <c r="D93" s="45">
        <f t="shared" si="4"/>
        <v>-4.551463776937572E-2</v>
      </c>
      <c r="E93" s="44">
        <f>AVERAGE('Câmbio Nom e Real Mens 94-19'!I273:I275)</f>
        <v>0.92144236881982255</v>
      </c>
      <c r="F93" s="45">
        <f t="shared" si="5"/>
        <v>-4.7148496799311684E-2</v>
      </c>
    </row>
    <row r="94" spans="1:6" x14ac:dyDescent="0.2">
      <c r="A94" s="48"/>
      <c r="B94" s="31" t="s">
        <v>33</v>
      </c>
      <c r="C94" s="44">
        <f>AVERAGE('Câmbio Nom e Real Mens 94-19'!F276:F278)</f>
        <v>3.21368265993266</v>
      </c>
      <c r="D94" s="45">
        <f t="shared" ref="D94:D100" si="6">(C94-C93)/C93</f>
        <v>2.2517764350367907E-2</v>
      </c>
      <c r="E94" s="44">
        <f>AVERAGE('Câmbio Nom e Real Mens 94-19'!I276:I278)</f>
        <v>0.94238888864727699</v>
      </c>
      <c r="F94" s="45">
        <f t="shared" ref="F94:F100" si="7">(E94-E93)/E93</f>
        <v>2.2732316785348827E-2</v>
      </c>
    </row>
    <row r="95" spans="1:6" x14ac:dyDescent="0.2">
      <c r="A95" s="48"/>
      <c r="B95" s="31" t="s">
        <v>29</v>
      </c>
      <c r="C95" s="44">
        <f>AVERAGE('Câmbio Nom e Real Mens 94-19'!F279:F281)</f>
        <v>3.163948495514147</v>
      </c>
      <c r="D95" s="45">
        <f t="shared" si="6"/>
        <v>-1.5475754665694064E-2</v>
      </c>
      <c r="E95" s="44">
        <f>AVERAGE('Câmbio Nom e Real Mens 94-19'!I279:I281)</f>
        <v>0.92774983360109287</v>
      </c>
      <c r="F95" s="45">
        <f t="shared" si="7"/>
        <v>-1.5533985197127381E-2</v>
      </c>
    </row>
    <row r="96" spans="1:6" x14ac:dyDescent="0.2">
      <c r="A96" s="48"/>
      <c r="B96" s="31" t="s">
        <v>31</v>
      </c>
      <c r="C96" s="44">
        <f>AVERAGE('Câmbio Nom e Real Mens 94-19'!F282:F284)</f>
        <v>3.2475078571428568</v>
      </c>
      <c r="D96" s="45">
        <f t="shared" si="6"/>
        <v>2.6409836236961647E-2</v>
      </c>
      <c r="E96" s="44">
        <f>AVERAGE('Câmbio Nom e Real Mens 94-19'!I282:I284)</f>
        <v>0.94631929261872416</v>
      </c>
      <c r="F96" s="45">
        <f t="shared" si="7"/>
        <v>2.0015588626465502E-2</v>
      </c>
    </row>
    <row r="97" spans="1:6" x14ac:dyDescent="0.2">
      <c r="A97" s="48">
        <v>2018</v>
      </c>
      <c r="B97" s="31" t="s">
        <v>32</v>
      </c>
      <c r="C97" s="44">
        <f>AVERAGE('Câmbio Nom e Real Mens 94-19'!F285:F287)</f>
        <v>3.2437744588744586</v>
      </c>
      <c r="D97" s="45">
        <f t="shared" si="6"/>
        <v>-1.1496194721089526E-3</v>
      </c>
      <c r="E97" s="44">
        <f>AVERAGE('Câmbio Nom e Real Mens 94-19'!I285:I287)</f>
        <v>0.944449823935957</v>
      </c>
      <c r="F97" s="45">
        <f t="shared" si="7"/>
        <v>-1.9755157665589068E-3</v>
      </c>
    </row>
    <row r="98" spans="1:6" x14ac:dyDescent="0.2">
      <c r="A98" s="48"/>
      <c r="B98" s="31" t="s">
        <v>33</v>
      </c>
      <c r="C98" s="44">
        <f>AVERAGE('Câmbio Nom e Real Mens 94-19'!F288:F290)</f>
        <v>3.605574603174603</v>
      </c>
      <c r="D98" s="45">
        <f t="shared" si="6"/>
        <v>0.11153677571827347</v>
      </c>
      <c r="E98" s="44">
        <f>AVERAGE('Câmbio Nom e Real Mens 94-19'!I288:I290)</f>
        <v>1.0492189369022653</v>
      </c>
      <c r="F98" s="45">
        <f t="shared" si="7"/>
        <v>0.1109313701067646</v>
      </c>
    </row>
    <row r="99" spans="1:6" x14ac:dyDescent="0.2">
      <c r="A99" s="48"/>
      <c r="B99" s="31" t="s">
        <v>29</v>
      </c>
      <c r="C99" s="44">
        <f>AVERAGE('Câmbio Nom e Real Mens 94-19'!F291:F293)</f>
        <v>3.958355842174607</v>
      </c>
      <c r="D99" s="45">
        <f t="shared" si="6"/>
        <v>9.7843278208524787E-2</v>
      </c>
      <c r="E99" s="44">
        <f>AVERAGE('Câmbio Nom e Real Mens 94-19'!I291:I293)</f>
        <v>1.1402061624755406</v>
      </c>
      <c r="F99" s="45">
        <f t="shared" si="7"/>
        <v>8.6719008181369461E-2</v>
      </c>
    </row>
    <row r="100" spans="1:6" x14ac:dyDescent="0.2">
      <c r="A100" s="48"/>
      <c r="B100" s="31" t="s">
        <v>31</v>
      </c>
      <c r="C100" s="44">
        <f>AVERAGE('Câmbio Nom e Real Mens 94-19'!F294:F296)</f>
        <v>3.8100430303030302</v>
      </c>
      <c r="D100" s="45">
        <f t="shared" si="6"/>
        <v>-3.7468286779921749E-2</v>
      </c>
      <c r="E100" s="44">
        <f>AVERAGE('Câmbio Nom e Real Mens 94-19'!I294:I296)</f>
        <v>1.0903854580151504</v>
      </c>
      <c r="F100" s="45">
        <f t="shared" si="7"/>
        <v>-4.3694470438769409E-2</v>
      </c>
    </row>
  </sheetData>
  <mergeCells count="1">
    <mergeCell ref="A1:B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abSelected="1" zoomScale="90" zoomScaleNormal="90" zoomScalePageLayoutView="90" workbookViewId="0">
      <selection activeCell="N26" sqref="N26"/>
    </sheetView>
  </sheetViews>
  <sheetFormatPr baseColWidth="10" defaultColWidth="8.83203125" defaultRowHeight="16" x14ac:dyDescent="0.2"/>
  <sheetData/>
  <pageMargins left="0.511811024" right="0.511811024" top="0.78740157499999996" bottom="0.78740157499999996" header="0.31496062000000002" footer="0.3149606200000000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Q1" sqref="Q1"/>
    </sheetView>
  </sheetViews>
  <sheetFormatPr baseColWidth="10" defaultColWidth="8.83203125" defaultRowHeight="16" x14ac:dyDescent="0.2"/>
  <sheetData/>
  <pageMargins left="0.511811024" right="0.511811024" top="0.78740157499999996" bottom="0.78740157499999996" header="0.31496062000000002" footer="0.3149606200000000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Especificações</vt:lpstr>
      <vt:lpstr>Como Calculamos</vt:lpstr>
      <vt:lpstr>Câmbio Nom e Real Mens 94-19</vt:lpstr>
      <vt:lpstr>Idem Trimestral</vt:lpstr>
      <vt:lpstr>Gráfico 94 em diante</vt:lpstr>
      <vt:lpstr>Gráfico 2010 em diante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Paiva</dc:creator>
  <cp:lastModifiedBy>Microsoft Office User</cp:lastModifiedBy>
  <dcterms:created xsi:type="dcterms:W3CDTF">2015-03-24T20:09:16Z</dcterms:created>
  <dcterms:modified xsi:type="dcterms:W3CDTF">2020-06-23T20:15:58Z</dcterms:modified>
</cp:coreProperties>
</file>